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96" windowWidth="15192" windowHeight="9432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3</definedName>
    <definedName name="MPageCount">4</definedName>
    <definedName name="MPageRange" hidden="1">Лист1!$B$57:$B$66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4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4525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F53" i="4" s="1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18" i="4"/>
  <c r="I18" i="4"/>
  <c r="J18" i="4"/>
  <c r="K18" i="4"/>
  <c r="L18" i="4"/>
  <c r="M18" i="4"/>
  <c r="N18" i="4"/>
  <c r="O18" i="4"/>
  <c r="H19" i="4"/>
  <c r="I19" i="4"/>
  <c r="J19" i="4"/>
  <c r="K19" i="4"/>
  <c r="L19" i="4"/>
  <c r="M19" i="4"/>
  <c r="N19" i="4"/>
  <c r="O19" i="4"/>
  <c r="H20" i="4"/>
  <c r="I20" i="4"/>
  <c r="J20" i="4"/>
  <c r="K20" i="4"/>
  <c r="L20" i="4"/>
  <c r="M20" i="4"/>
  <c r="N20" i="4"/>
  <c r="O20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2" i="4"/>
  <c r="I32" i="4"/>
  <c r="J32" i="4"/>
  <c r="K32" i="4"/>
  <c r="L32" i="4"/>
  <c r="M32" i="4"/>
  <c r="N32" i="4"/>
  <c r="O32" i="4"/>
  <c r="H33" i="4"/>
  <c r="I33" i="4"/>
  <c r="J33" i="4"/>
  <c r="K33" i="4"/>
  <c r="L33" i="4"/>
  <c r="M33" i="4"/>
  <c r="N33" i="4"/>
  <c r="O33" i="4"/>
  <c r="H34" i="4"/>
  <c r="I34" i="4"/>
  <c r="J34" i="4"/>
  <c r="K34" i="4"/>
  <c r="L34" i="4"/>
  <c r="M34" i="4"/>
  <c r="N34" i="4"/>
  <c r="O34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43" i="4"/>
  <c r="I43" i="4"/>
  <c r="J43" i="4"/>
  <c r="K43" i="4"/>
  <c r="L43" i="4"/>
  <c r="M43" i="4"/>
  <c r="N43" i="4"/>
  <c r="O43" i="4"/>
  <c r="H44" i="4"/>
  <c r="I44" i="4"/>
  <c r="J44" i="4"/>
  <c r="K44" i="4"/>
  <c r="L44" i="4"/>
  <c r="M44" i="4"/>
  <c r="N44" i="4"/>
  <c r="O44" i="4"/>
  <c r="H45" i="4"/>
  <c r="I45" i="4"/>
  <c r="J45" i="4"/>
  <c r="K45" i="4"/>
  <c r="L45" i="4"/>
  <c r="M45" i="4"/>
  <c r="N45" i="4"/>
  <c r="O45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6" i="4"/>
  <c r="I56" i="4"/>
  <c r="J56" i="4"/>
  <c r="K56" i="4"/>
  <c r="L56" i="4"/>
  <c r="M56" i="4"/>
  <c r="N56" i="4"/>
  <c r="E64" i="4" s="1"/>
  <c r="O56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C33" i="2"/>
  <c r="L33" i="2"/>
  <c r="H33" i="2"/>
  <c r="F33" i="2"/>
  <c r="H32" i="2"/>
  <c r="E53" i="4" l="1"/>
  <c r="F65" i="4"/>
  <c r="F64" i="4"/>
  <c r="E65" i="4"/>
</calcChain>
</file>

<file path=xl/sharedStrings.xml><?xml version="1.0" encoding="utf-8"?>
<sst xmlns="http://schemas.openxmlformats.org/spreadsheetml/2006/main" count="667" uniqueCount="344">
  <si>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</si>
  <si>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</si>
  <si>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</si>
  <si>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</si>
  <si>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</si>
  <si>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</si>
  <si>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</si>
  <si>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</si>
  <si>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</si>
  <si>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</si>
  <si>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</si>
  <si>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</si>
  <si>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</si>
  <si>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</si>
  <si>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</si>
  <si>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</si>
  <si>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</si>
  <si>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</si>
  <si>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</si>
  <si>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</si>
  <si>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</si>
  <si>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</si>
  <si>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</si>
  <si>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</si>
  <si>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</si>
  <si>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</si>
  <si>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</si>
  <si>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</si>
  <si>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</si>
  <si>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</si>
  <si>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</si>
  <si>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</si>
  <si>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</si>
  <si>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</si>
  <si>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</si>
  <si>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</si>
  <si>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</si>
  <si>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</si>
  <si>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</si>
  <si>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</si>
  <si>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</si>
  <si>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</si>
  <si>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</si>
  <si>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</si>
  <si>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</si>
  <si>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</si>
  <si>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</si>
  <si>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</si>
  <si>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</si>
  <si>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</si>
  <si>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</si>
  <si>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</si>
  <si>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</si>
  <si>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</si>
  <si>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</si>
  <si>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</si>
  <si>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</si>
  <si>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</si>
  <si>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</si>
  <si>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</si>
  <si>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</si>
  <si>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</si>
  <si>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</si>
  <si>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</si>
  <si>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</si>
  <si>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</si>
  <si>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</si>
  <si>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</si>
  <si>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</si>
  <si>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</si>
  <si>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</si>
  <si>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</si>
  <si>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</si>
  <si>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</si>
  <si>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</si>
  <si>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</si>
  <si>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</si>
  <si>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</si>
  <si>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</si>
  <si>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</si>
  <si>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</si>
  <si>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</si>
  <si>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</si>
  <si>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</si>
  <si>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</si>
  <si>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</si>
  <si>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</si>
  <si>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</si>
  <si>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</si>
  <si>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</si>
  <si>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</si>
  <si>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</si>
  <si>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</si>
  <si>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</si>
  <si>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</si>
  <si>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</si>
  <si>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</si>
  <si>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</si>
  <si>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</si>
  <si>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</si>
  <si>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</si>
  <si>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</si>
  <si>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</si>
  <si>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</si>
  <si>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</si>
  <si>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</si>
  <si>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</si>
  <si>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</si>
  <si>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</si>
  <si>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</si>
  <si>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</si>
  <si>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</si>
  <si>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</si>
  <si>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</si>
  <si>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</si>
  <si>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</si>
  <si>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</si>
  <si>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</si>
  <si>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</si>
  <si>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</si>
  <si>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</si>
  <si>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</si>
  <si>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</si>
  <si>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</si>
  <si>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</si>
  <si>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</si>
  <si>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</si>
  <si>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</si>
  <si>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</si>
  <si>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</si>
  <si>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</si>
  <si>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</si>
  <si>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</si>
  <si>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</si>
  <si>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</si>
  <si>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</si>
  <si>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</si>
  <si>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</si>
  <si>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</si>
  <si>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</si>
  <si>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</si>
  <si>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</si>
  <si>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</si>
  <si>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</si>
  <si>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</si>
  <si>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</si>
  <si>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</si>
  <si>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</si>
  <si>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</si>
  <si>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</si>
  <si>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</si>
  <si>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</si>
  <si>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</si>
  <si>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</si>
  <si>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</si>
  <si>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</si>
  <si>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</si>
  <si>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</si>
  <si>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</si>
  <si>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</si>
  <si>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</si>
  <si>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</si>
  <si>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</si>
  <si>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</si>
  <si>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</si>
  <si>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</si>
  <si>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</si>
  <si>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</si>
  <si>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</si>
  <si>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</si>
  <si>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</si>
  <si>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</si>
  <si>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</si>
  <si>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</si>
  <si>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</si>
  <si>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</si>
  <si>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</si>
  <si>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</si>
  <si>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</si>
  <si>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</si>
  <si>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</si>
  <si>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</si>
  <si>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</si>
  <si>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</si>
  <si>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</si>
  <si>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</si>
  <si>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</si>
  <si>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</si>
  <si>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</si>
  <si>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</si>
  <si>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</si>
  <si>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</si>
  <si>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</si>
  <si>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</si>
  <si>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</si>
  <si>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</si>
  <si>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</si>
  <si>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</si>
  <si>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</si>
  <si>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</si>
  <si>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</si>
  <si>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</si>
  <si>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</si>
  <si>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</si>
  <si>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</si>
  <si>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</si>
  <si>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</si>
  <si>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</si>
  <si>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</si>
  <si>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</si>
  <si>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</si>
  <si>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</si>
  <si>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</si>
  <si>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</si>
  <si>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</si>
  <si>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</si>
  <si>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</si>
  <si>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</si>
  <si>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</si>
  <si>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</si>
  <si>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</si>
  <si>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</si>
  <si>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</si>
  <si>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</si>
  <si>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</si>
  <si>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</si>
  <si>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</si>
  <si>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</si>
  <si>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</si>
  <si>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</si>
  <si>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</si>
  <si>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</si>
  <si>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</si>
  <si>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</si>
  <si>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</si>
  <si>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</si>
  <si>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</si>
  <si>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</si>
  <si>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</si>
  <si>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</si>
  <si>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</si>
  <si>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</si>
  <si>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</si>
  <si>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</si>
  <si>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</si>
  <si>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</si>
  <si>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</si>
  <si>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</si>
  <si>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</si>
  <si>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</si>
  <si>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</si>
  <si>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</si>
  <si>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</si>
  <si>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</si>
  <si>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</si>
  <si>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</si>
  <si>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</si>
  <si>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</si>
  <si>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</si>
  <si>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</si>
  <si>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</si>
  <si>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</si>
  <si>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</si>
  <si>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</si>
  <si>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</si>
  <si>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</si>
  <si>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</si>
  <si>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</si>
  <si>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</si>
  <si>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</si>
  <si>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</si>
  <si>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</si>
  <si>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</si>
  <si>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</si>
  <si>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</si>
  <si>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</si>
  <si>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</si>
  <si>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</si>
  <si>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</si>
  <si>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</si>
  <si>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</si>
  <si>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</si>
  <si>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</si>
  <si>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</si>
  <si>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</si>
  <si>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</si>
  <si>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</si>
  <si>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</si>
  <si>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</si>
  <si>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</si>
  <si>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</si>
  <si>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</si>
  <si>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</si>
  <si>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202СКЛ  Фармацевт</t>
  </si>
  <si>
    <t>^</t>
  </si>
  <si>
    <t xml:space="preserve">Інфрачервоний термометр (№ГУМП-56 від 12.11 2020р.) </t>
  </si>
  <si>
    <t>шт.</t>
  </si>
  <si>
    <t xml:space="preserve">Актрапід  НМ/пенф 100 3мл № 8503531603 </t>
  </si>
  <si>
    <t>шпр-ручка</t>
  </si>
  <si>
    <t xml:space="preserve">Атракуріум-НОВО,р-н д/ін 10 мг/мл по 5 мл №5 </t>
  </si>
  <si>
    <t>упак</t>
  </si>
  <si>
    <t xml:space="preserve">Бамланівімаб 700мг/20мг (35мг/мл)  по 20мл №1 </t>
  </si>
  <si>
    <t>пак</t>
  </si>
  <si>
    <t xml:space="preserve">Дезінфікуючий  засіб Сарая гель SH 1 по 0,5л. </t>
  </si>
  <si>
    <t>фл</t>
  </si>
  <si>
    <t xml:space="preserve">Дезінфікуючий  засіб Сарая гель SH 1 по 1л. </t>
  </si>
  <si>
    <t xml:space="preserve">Декасан розчин 0,2мг/мл по200мл </t>
  </si>
  <si>
    <t>пляшка</t>
  </si>
  <si>
    <t xml:space="preserve">Етезевімаб 700мг/20 (35мг/мл) по 20мл №1 </t>
  </si>
  <si>
    <t xml:space="preserve">Захисні окуляри </t>
  </si>
  <si>
    <t xml:space="preserve">Захисний комбінезон багаторазовий з капюшоном </t>
  </si>
  <si>
    <t xml:space="preserve">Комплект одягу протиепідемічний "Славна" №27(гум) </t>
  </si>
  <si>
    <t xml:space="preserve">Костюм біологічного  захисту/комбінезон (№1291 від 06.09.2021р.) </t>
  </si>
  <si>
    <t xml:space="preserve">Маска Хірургічна </t>
  </si>
  <si>
    <t xml:space="preserve">Маска медична,респіратор FFP2 та FFP3(№1291 від 6.09.2021р.) </t>
  </si>
  <si>
    <t xml:space="preserve">Медичні окуляри (№ГУМП-56 від 13 листопада 2020р.) </t>
  </si>
  <si>
    <t xml:space="preserve">Небулайзер  компресорний </t>
  </si>
  <si>
    <t xml:space="preserve">Окуляри з клапаном </t>
  </si>
  <si>
    <t xml:space="preserve">Окуляри захистні зі щитком №10 </t>
  </si>
  <si>
    <t xml:space="preserve">Плазмовен р-н для інфузій у фл. по 500 мл </t>
  </si>
  <si>
    <t xml:space="preserve">Плаквеніл  по 200мг №60 </t>
  </si>
  <si>
    <t xml:space="preserve">Праксбайнд р-н для ін"єкцій/інфузій,2,5 г/50 мл по 50 мл у флаконі №2 </t>
  </si>
  <si>
    <t xml:space="preserve">Райзодег Флекстач,3 мл №5 </t>
  </si>
  <si>
    <t xml:space="preserve">Респіратор FFP2 (№1418 від 17.09.2021р) </t>
  </si>
  <si>
    <t xml:space="preserve">Рукавиці стерильні хірургічні </t>
  </si>
  <si>
    <t>пар</t>
  </si>
  <si>
    <t xml:space="preserve">Рукавички  латексні без порошку easyCARE №100  (№1418 від 17.09 2021р) </t>
  </si>
  <si>
    <t xml:space="preserve">Рукавички  нітрилові оглядові №100 (№1418 від 17.09.2021р.) </t>
  </si>
  <si>
    <t xml:space="preserve">Рукавички латексні н/ст.н/прип. (№1291 від 6.09.2021р) </t>
  </si>
  <si>
    <t xml:space="preserve">Термометр електронний безконтактний(№1418 від 17.09.2021р) </t>
  </si>
  <si>
    <t xml:space="preserve">Тресіба Флекстач,3 мл №5 </t>
  </si>
  <si>
    <t xml:space="preserve">Фартух медичний  ВЕТАtex нетканий  (№1418 від 17.09.2021р) </t>
  </si>
  <si>
    <t xml:space="preserve">Халат ізоляційний медичний багаторазовий (№1291 від 06.09.2021р) </t>
  </si>
  <si>
    <t xml:space="preserve">Швидкий(експрес) тести для діагностики коронавірусної хвороби(COVID-19)  №268 від 17.05.2021р.) </t>
  </si>
  <si>
    <t xml:space="preserve">Шприц-ручка  НовоПен 4(срібляста) </t>
  </si>
  <si>
    <t xml:space="preserve">Щиток захисний (одноразові захисні екрани для обличчя) №1291 від 6.09.2021р.) </t>
  </si>
  <si>
    <t xml:space="preserve">Юлайзер великий набір </t>
  </si>
  <si>
    <t>202СКЛ  Фармацевт   Т.Г.</t>
  </si>
  <si>
    <t xml:space="preserve">Окуляри захисні SG -03 закриті,непряма вентиляція,захист від запотівання (гум) </t>
  </si>
  <si>
    <t xml:space="preserve">Трубка ендотрахеальна № 6,0 </t>
  </si>
  <si>
    <t xml:space="preserve">Трубка ендотрахеальна № 6,0 з манжетом і стилетом </t>
  </si>
  <si>
    <t>Черкаська обласна лікарня</t>
  </si>
  <si>
    <t>Залишок
на 12.10.2021</t>
  </si>
  <si>
    <t>Залишки медикаментів та виробів медичного призначення, отриманих як гуманітарна допомога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</si>
</sst>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6"/>
  <sheetViews>
    <sheetView showGridLines="0" tabSelected="1" zoomScaleNormal="100" workbookViewId="0">
      <selection activeCell="B2" sqref="B2"/>
    </sheetView>
  </sheetViews>
  <sheetFormatPr defaultRowHeight="12.75" customHeight="1" x14ac:dyDescent="0.25"/>
  <cols>
    <col min="2" max="2" width="7.6640625" customWidth="1"/>
    <col min="3" max="3" width="30.109375" customWidth="1"/>
    <col min="4" max="4" width="7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2:16" s="10" customFormat="1" ht="12.75" customHeight="1" x14ac:dyDescent="0.25"/>
    <row r="2" spans="2:16" s="17" customFormat="1" ht="15.6" x14ac:dyDescent="0.3">
      <c r="B2" s="15" t="s">
        <v>343</v>
      </c>
      <c r="C2" s="16"/>
      <c r="D2" s="16"/>
      <c r="E2" s="16"/>
      <c r="F2" s="16"/>
      <c r="G2" s="16"/>
    </row>
    <row r="3" spans="2:16" s="17" customFormat="1" ht="15.6" x14ac:dyDescent="0.3">
      <c r="B3" s="18" t="s">
        <v>341</v>
      </c>
      <c r="C3" s="18"/>
      <c r="D3" s="18"/>
      <c r="E3" s="18"/>
      <c r="F3" s="18"/>
      <c r="G3" s="18"/>
    </row>
    <row r="4" spans="2:16" s="17" customFormat="1" ht="16.5" customHeight="1" thickBot="1" x14ac:dyDescent="0.35">
      <c r="B4" s="18"/>
      <c r="C4" s="18"/>
      <c r="D4" s="18"/>
      <c r="E4" s="18"/>
      <c r="F4" s="18"/>
      <c r="G4" s="18"/>
    </row>
    <row r="5" spans="2:16" s="17" customFormat="1" ht="26.25" customHeight="1" x14ac:dyDescent="0.25">
      <c r="B5" s="94" t="s">
        <v>139</v>
      </c>
      <c r="C5" s="88" t="s">
        <v>32</v>
      </c>
      <c r="D5" s="99" t="s">
        <v>141</v>
      </c>
      <c r="E5" s="88" t="s">
        <v>342</v>
      </c>
      <c r="F5" s="88"/>
      <c r="G5" s="89" t="s">
        <v>146</v>
      </c>
    </row>
    <row r="6" spans="2:16" s="17" customFormat="1" ht="13.2" x14ac:dyDescent="0.25">
      <c r="B6" s="95"/>
      <c r="C6" s="97"/>
      <c r="D6" s="100"/>
      <c r="E6" s="92" t="s">
        <v>147</v>
      </c>
      <c r="F6" s="92" t="s">
        <v>148</v>
      </c>
      <c r="G6" s="90"/>
    </row>
    <row r="7" spans="2:16" s="17" customFormat="1" ht="13.8" thickBot="1" x14ac:dyDescent="0.3">
      <c r="B7" s="96"/>
      <c r="C7" s="98"/>
      <c r="D7" s="101"/>
      <c r="E7" s="93"/>
      <c r="F7" s="93"/>
      <c r="G7" s="91"/>
    </row>
    <row r="8" spans="2:16" s="24" customFormat="1" ht="15" customHeight="1" thickBot="1" x14ac:dyDescent="0.3">
      <c r="B8" s="85" t="s">
        <v>293</v>
      </c>
      <c r="C8" s="21"/>
      <c r="D8" s="21"/>
      <c r="E8" s="22"/>
      <c r="F8" s="21"/>
      <c r="G8" s="23"/>
    </row>
    <row r="9" spans="2:16" s="24" customFormat="1" ht="15" hidden="1" customHeight="1" thickBot="1" x14ac:dyDescent="0.3">
      <c r="B9" s="79"/>
      <c r="C9" s="80"/>
      <c r="D9" s="80"/>
      <c r="E9" s="81"/>
      <c r="F9" s="80"/>
      <c r="G9" s="82"/>
      <c r="P9" s="24" t="s">
        <v>294</v>
      </c>
    </row>
    <row r="10" spans="2:16" s="26" customFormat="1" ht="26.4" x14ac:dyDescent="0.25">
      <c r="B10" s="70">
        <v>1</v>
      </c>
      <c r="C10" s="72" t="s">
        <v>295</v>
      </c>
      <c r="D10" s="73" t="s">
        <v>296</v>
      </c>
      <c r="E10" s="75">
        <v>1</v>
      </c>
      <c r="F10" s="74">
        <v>320.01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N20" si="0">E10</f>
        <v>1</v>
      </c>
      <c r="O10" s="25">
        <f t="shared" ref="O10:O20" si="1">F10</f>
        <v>320.01</v>
      </c>
    </row>
    <row r="11" spans="2:16" s="26" customFormat="1" ht="26.4" x14ac:dyDescent="0.25">
      <c r="B11" s="70">
        <v>2</v>
      </c>
      <c r="C11" s="72" t="s">
        <v>297</v>
      </c>
      <c r="D11" s="73" t="s">
        <v>298</v>
      </c>
      <c r="E11" s="75">
        <v>69</v>
      </c>
      <c r="F11" s="74">
        <v>7961.77</v>
      </c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69</v>
      </c>
      <c r="O11" s="25">
        <f t="shared" si="1"/>
        <v>7961.77</v>
      </c>
    </row>
    <row r="12" spans="2:16" s="26" customFormat="1" ht="26.4" x14ac:dyDescent="0.25">
      <c r="B12" s="70">
        <v>3</v>
      </c>
      <c r="C12" s="72" t="s">
        <v>299</v>
      </c>
      <c r="D12" s="73" t="s">
        <v>300</v>
      </c>
      <c r="E12" s="75">
        <v>2</v>
      </c>
      <c r="F12" s="74">
        <v>373.08000000000004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2</v>
      </c>
      <c r="O12" s="25">
        <f t="shared" si="1"/>
        <v>373.08000000000004</v>
      </c>
    </row>
    <row r="13" spans="2:16" s="26" customFormat="1" ht="26.4" x14ac:dyDescent="0.25">
      <c r="B13" s="70">
        <v>4</v>
      </c>
      <c r="C13" s="72" t="s">
        <v>301</v>
      </c>
      <c r="D13" s="73" t="s">
        <v>302</v>
      </c>
      <c r="E13" s="75">
        <v>580</v>
      </c>
      <c r="F13" s="74">
        <v>6510430.4000000004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580</v>
      </c>
      <c r="O13" s="25">
        <f t="shared" si="1"/>
        <v>6510430.4000000004</v>
      </c>
    </row>
    <row r="14" spans="2:16" s="26" customFormat="1" ht="26.4" x14ac:dyDescent="0.25">
      <c r="B14" s="70">
        <v>5</v>
      </c>
      <c r="C14" s="72" t="s">
        <v>303</v>
      </c>
      <c r="D14" s="73" t="s">
        <v>304</v>
      </c>
      <c r="E14" s="75">
        <v>36</v>
      </c>
      <c r="F14" s="74">
        <v>5040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36</v>
      </c>
      <c r="O14" s="25">
        <f t="shared" si="1"/>
        <v>5040</v>
      </c>
    </row>
    <row r="15" spans="2:16" s="26" customFormat="1" ht="26.4" x14ac:dyDescent="0.25">
      <c r="B15" s="70">
        <v>6</v>
      </c>
      <c r="C15" s="72" t="s">
        <v>305</v>
      </c>
      <c r="D15" s="73" t="s">
        <v>304</v>
      </c>
      <c r="E15" s="75">
        <v>51</v>
      </c>
      <c r="F15" s="74">
        <v>14280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51</v>
      </c>
      <c r="O15" s="25">
        <f t="shared" si="1"/>
        <v>14280</v>
      </c>
    </row>
    <row r="16" spans="2:16" s="26" customFormat="1" ht="26.4" x14ac:dyDescent="0.25">
      <c r="B16" s="70">
        <v>7</v>
      </c>
      <c r="C16" s="72" t="s">
        <v>306</v>
      </c>
      <c r="D16" s="73" t="s">
        <v>307</v>
      </c>
      <c r="E16" s="75">
        <v>110</v>
      </c>
      <c r="F16" s="74">
        <v>11073.7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110</v>
      </c>
      <c r="O16" s="25">
        <f t="shared" si="1"/>
        <v>11073.7</v>
      </c>
    </row>
    <row r="17" spans="2:15" s="26" customFormat="1" ht="26.4" x14ac:dyDescent="0.25">
      <c r="B17" s="70">
        <v>8</v>
      </c>
      <c r="C17" s="72" t="s">
        <v>308</v>
      </c>
      <c r="D17" s="73" t="s">
        <v>302</v>
      </c>
      <c r="E17" s="75">
        <v>1160</v>
      </c>
      <c r="F17" s="74">
        <v>8711820.4000000004</v>
      </c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1160</v>
      </c>
      <c r="O17" s="25">
        <f t="shared" si="1"/>
        <v>8711820.4000000004</v>
      </c>
    </row>
    <row r="18" spans="2:15" s="26" customFormat="1" ht="13.2" x14ac:dyDescent="0.25">
      <c r="B18" s="70">
        <v>9</v>
      </c>
      <c r="C18" s="72" t="s">
        <v>309</v>
      </c>
      <c r="D18" s="73" t="s">
        <v>296</v>
      </c>
      <c r="E18" s="75">
        <v>77</v>
      </c>
      <c r="F18" s="74">
        <v>7031.87</v>
      </c>
      <c r="G18" s="76"/>
      <c r="H18" s="25" t="e">
        <f>#REF!</f>
        <v>#REF!</v>
      </c>
      <c r="I18" s="25" t="e">
        <f>#REF!</f>
        <v>#REF!</v>
      </c>
      <c r="J18" s="25" t="e">
        <f>#REF!</f>
        <v>#REF!</v>
      </c>
      <c r="K18" s="25" t="e">
        <f>#REF!</f>
        <v>#REF!</v>
      </c>
      <c r="L18" s="25" t="e">
        <f>#REF!</f>
        <v>#REF!</v>
      </c>
      <c r="M18" s="25" t="e">
        <f>#REF!</f>
        <v>#REF!</v>
      </c>
      <c r="N18" s="25">
        <f t="shared" si="0"/>
        <v>77</v>
      </c>
      <c r="O18" s="25">
        <f t="shared" si="1"/>
        <v>7031.87</v>
      </c>
    </row>
    <row r="19" spans="2:15" s="26" customFormat="1" ht="26.4" x14ac:dyDescent="0.25">
      <c r="B19" s="70">
        <v>10</v>
      </c>
      <c r="C19" s="72" t="s">
        <v>310</v>
      </c>
      <c r="D19" s="73" t="s">
        <v>296</v>
      </c>
      <c r="E19" s="75">
        <v>3</v>
      </c>
      <c r="F19" s="74">
        <v>900</v>
      </c>
      <c r="G19" s="76"/>
      <c r="H19" s="25" t="e">
        <f>#REF!</f>
        <v>#REF!</v>
      </c>
      <c r="I19" s="25" t="e">
        <f>#REF!</f>
        <v>#REF!</v>
      </c>
      <c r="J19" s="25" t="e">
        <f>#REF!</f>
        <v>#REF!</v>
      </c>
      <c r="K19" s="25" t="e">
        <f>#REF!</f>
        <v>#REF!</v>
      </c>
      <c r="L19" s="25" t="e">
        <f>#REF!</f>
        <v>#REF!</v>
      </c>
      <c r="M19" s="25" t="e">
        <f>#REF!</f>
        <v>#REF!</v>
      </c>
      <c r="N19" s="25">
        <f t="shared" si="0"/>
        <v>3</v>
      </c>
      <c r="O19" s="25">
        <f t="shared" si="1"/>
        <v>900</v>
      </c>
    </row>
    <row r="20" spans="2:15" s="26" customFormat="1" ht="39.6" x14ac:dyDescent="0.25">
      <c r="B20" s="70">
        <v>11</v>
      </c>
      <c r="C20" s="72" t="s">
        <v>311</v>
      </c>
      <c r="D20" s="73" t="s">
        <v>296</v>
      </c>
      <c r="E20" s="75">
        <v>301</v>
      </c>
      <c r="F20" s="74">
        <v>126588.56000000001</v>
      </c>
      <c r="G20" s="76"/>
      <c r="H20" s="25" t="e">
        <f>#REF!</f>
        <v>#REF!</v>
      </c>
      <c r="I20" s="25" t="e">
        <f>#REF!</f>
        <v>#REF!</v>
      </c>
      <c r="J20" s="25" t="e">
        <f>#REF!</f>
        <v>#REF!</v>
      </c>
      <c r="K20" s="25" t="e">
        <f>#REF!</f>
        <v>#REF!</v>
      </c>
      <c r="L20" s="25" t="e">
        <f>#REF!</f>
        <v>#REF!</v>
      </c>
      <c r="M20" s="25" t="e">
        <f>#REF!</f>
        <v>#REF!</v>
      </c>
      <c r="N20" s="25">
        <f t="shared" si="0"/>
        <v>301</v>
      </c>
      <c r="O20" s="25">
        <f t="shared" si="1"/>
        <v>126588.56000000001</v>
      </c>
    </row>
    <row r="21" spans="2:15" s="17" customFormat="1" ht="13.5" customHeight="1" thickBot="1" x14ac:dyDescent="0.3"/>
    <row r="22" spans="2:15" s="17" customFormat="1" ht="26.25" customHeight="1" x14ac:dyDescent="0.25">
      <c r="B22" s="94" t="s">
        <v>139</v>
      </c>
      <c r="C22" s="88" t="s">
        <v>32</v>
      </c>
      <c r="D22" s="99" t="s">
        <v>141</v>
      </c>
      <c r="E22" s="88" t="s">
        <v>342</v>
      </c>
      <c r="F22" s="88"/>
      <c r="G22" s="89" t="s">
        <v>146</v>
      </c>
    </row>
    <row r="23" spans="2:15" s="17" customFormat="1" ht="12.75" customHeight="1" x14ac:dyDescent="0.25">
      <c r="B23" s="95"/>
      <c r="C23" s="97"/>
      <c r="D23" s="100"/>
      <c r="E23" s="92" t="s">
        <v>147</v>
      </c>
      <c r="F23" s="92" t="s">
        <v>148</v>
      </c>
      <c r="G23" s="90"/>
    </row>
    <row r="24" spans="2:15" s="17" customFormat="1" ht="13.5" customHeight="1" thickBot="1" x14ac:dyDescent="0.3">
      <c r="B24" s="96"/>
      <c r="C24" s="98"/>
      <c r="D24" s="101"/>
      <c r="E24" s="93"/>
      <c r="F24" s="93"/>
      <c r="G24" s="91"/>
    </row>
    <row r="25" spans="2:15" s="26" customFormat="1" ht="39.6" x14ac:dyDescent="0.25">
      <c r="B25" s="70">
        <v>12</v>
      </c>
      <c r="C25" s="72" t="s">
        <v>312</v>
      </c>
      <c r="D25" s="73" t="s">
        <v>296</v>
      </c>
      <c r="E25" s="75">
        <v>400</v>
      </c>
      <c r="F25" s="74">
        <v>62796.800000000003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ref="N25:N38" si="2">E25</f>
        <v>400</v>
      </c>
      <c r="O25" s="25">
        <f t="shared" ref="O25:O38" si="3">F25</f>
        <v>62796.800000000003</v>
      </c>
    </row>
    <row r="26" spans="2:15" s="26" customFormat="1" ht="13.2" x14ac:dyDescent="0.25">
      <c r="B26" s="70">
        <v>13</v>
      </c>
      <c r="C26" s="72" t="s">
        <v>313</v>
      </c>
      <c r="D26" s="73" t="s">
        <v>296</v>
      </c>
      <c r="E26" s="75">
        <v>100</v>
      </c>
      <c r="F26" s="74">
        <v>904.43000000000006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2"/>
        <v>100</v>
      </c>
      <c r="O26" s="25">
        <f t="shared" si="3"/>
        <v>904.43000000000006</v>
      </c>
    </row>
    <row r="27" spans="2:15" s="26" customFormat="1" ht="26.4" x14ac:dyDescent="0.25">
      <c r="B27" s="70">
        <v>14</v>
      </c>
      <c r="C27" s="72" t="s">
        <v>314</v>
      </c>
      <c r="D27" s="73" t="s">
        <v>296</v>
      </c>
      <c r="E27" s="75">
        <v>4000</v>
      </c>
      <c r="F27" s="74">
        <v>5061.8500000000004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2"/>
        <v>4000</v>
      </c>
      <c r="O27" s="25">
        <f t="shared" si="3"/>
        <v>5061.8500000000004</v>
      </c>
    </row>
    <row r="28" spans="2:15" s="26" customFormat="1" ht="26.4" x14ac:dyDescent="0.25">
      <c r="B28" s="70">
        <v>15</v>
      </c>
      <c r="C28" s="72" t="s">
        <v>315</v>
      </c>
      <c r="D28" s="73" t="s">
        <v>296</v>
      </c>
      <c r="E28" s="75">
        <v>10</v>
      </c>
      <c r="F28" s="74">
        <v>266.67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2"/>
        <v>10</v>
      </c>
      <c r="O28" s="25">
        <f t="shared" si="3"/>
        <v>266.67</v>
      </c>
    </row>
    <row r="29" spans="2:15" s="26" customFormat="1" ht="13.2" x14ac:dyDescent="0.25">
      <c r="B29" s="70">
        <v>16</v>
      </c>
      <c r="C29" s="72" t="s">
        <v>316</v>
      </c>
      <c r="D29" s="73" t="s">
        <v>296</v>
      </c>
      <c r="E29" s="75">
        <v>4</v>
      </c>
      <c r="F29" s="74">
        <v>12180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2"/>
        <v>4</v>
      </c>
      <c r="O29" s="25">
        <f t="shared" si="3"/>
        <v>12180</v>
      </c>
    </row>
    <row r="30" spans="2:15" s="26" customFormat="1" ht="13.2" x14ac:dyDescent="0.25">
      <c r="B30" s="70">
        <v>17</v>
      </c>
      <c r="C30" s="72" t="s">
        <v>317</v>
      </c>
      <c r="D30" s="73" t="s">
        <v>296</v>
      </c>
      <c r="E30" s="75">
        <v>67</v>
      </c>
      <c r="F30" s="74">
        <v>7876.6500000000005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2"/>
        <v>67</v>
      </c>
      <c r="O30" s="25">
        <f t="shared" si="3"/>
        <v>7876.6500000000005</v>
      </c>
    </row>
    <row r="31" spans="2:15" s="26" customFormat="1" ht="13.2" x14ac:dyDescent="0.25">
      <c r="B31" s="70">
        <v>18</v>
      </c>
      <c r="C31" s="72" t="s">
        <v>318</v>
      </c>
      <c r="D31" s="73" t="s">
        <v>300</v>
      </c>
      <c r="E31" s="75">
        <v>4</v>
      </c>
      <c r="F31" s="74">
        <v>320</v>
      </c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2"/>
        <v>4</v>
      </c>
      <c r="O31" s="25">
        <f t="shared" si="3"/>
        <v>320</v>
      </c>
    </row>
    <row r="32" spans="2:15" s="26" customFormat="1" ht="26.4" x14ac:dyDescent="0.25">
      <c r="B32" s="70">
        <v>19</v>
      </c>
      <c r="C32" s="72" t="s">
        <v>319</v>
      </c>
      <c r="D32" s="73" t="s">
        <v>300</v>
      </c>
      <c r="E32" s="75">
        <v>8</v>
      </c>
      <c r="F32" s="74">
        <v>183.20000000000002</v>
      </c>
      <c r="G32" s="76"/>
      <c r="H32" s="25" t="e">
        <f>#REF!</f>
        <v>#REF!</v>
      </c>
      <c r="I32" s="25" t="e">
        <f>#REF!</f>
        <v>#REF!</v>
      </c>
      <c r="J32" s="25" t="e">
        <f>#REF!</f>
        <v>#REF!</v>
      </c>
      <c r="K32" s="25" t="e">
        <f>#REF!</f>
        <v>#REF!</v>
      </c>
      <c r="L32" s="25" t="e">
        <f>#REF!</f>
        <v>#REF!</v>
      </c>
      <c r="M32" s="25" t="e">
        <f>#REF!</f>
        <v>#REF!</v>
      </c>
      <c r="N32" s="25">
        <f t="shared" si="2"/>
        <v>8</v>
      </c>
      <c r="O32" s="25">
        <f t="shared" si="3"/>
        <v>183.20000000000002</v>
      </c>
    </row>
    <row r="33" spans="2:15" s="26" customFormat="1" ht="13.2" x14ac:dyDescent="0.25">
      <c r="B33" s="70">
        <v>20</v>
      </c>
      <c r="C33" s="72" t="s">
        <v>320</v>
      </c>
      <c r="D33" s="73" t="s">
        <v>300</v>
      </c>
      <c r="E33" s="75">
        <v>2.33</v>
      </c>
      <c r="F33" s="74">
        <v>1060.27</v>
      </c>
      <c r="G33" s="76"/>
      <c r="H33" s="25" t="e">
        <f>#REF!</f>
        <v>#REF!</v>
      </c>
      <c r="I33" s="25" t="e">
        <f>#REF!</f>
        <v>#REF!</v>
      </c>
      <c r="J33" s="25" t="e">
        <f>#REF!</f>
        <v>#REF!</v>
      </c>
      <c r="K33" s="25" t="e">
        <f>#REF!</f>
        <v>#REF!</v>
      </c>
      <c r="L33" s="25" t="e">
        <f>#REF!</f>
        <v>#REF!</v>
      </c>
      <c r="M33" s="25" t="e">
        <f>#REF!</f>
        <v>#REF!</v>
      </c>
      <c r="N33" s="25">
        <f t="shared" si="2"/>
        <v>2.33</v>
      </c>
      <c r="O33" s="25">
        <f t="shared" si="3"/>
        <v>1060.27</v>
      </c>
    </row>
    <row r="34" spans="2:15" s="26" customFormat="1" ht="39.6" x14ac:dyDescent="0.25">
      <c r="B34" s="70">
        <v>21</v>
      </c>
      <c r="C34" s="72" t="s">
        <v>321</v>
      </c>
      <c r="D34" s="73" t="s">
        <v>300</v>
      </c>
      <c r="E34" s="75">
        <v>1</v>
      </c>
      <c r="F34" s="74">
        <v>0.39</v>
      </c>
      <c r="G34" s="76"/>
      <c r="H34" s="25" t="e">
        <f>#REF!</f>
        <v>#REF!</v>
      </c>
      <c r="I34" s="25" t="e">
        <f>#REF!</f>
        <v>#REF!</v>
      </c>
      <c r="J34" s="25" t="e">
        <f>#REF!</f>
        <v>#REF!</v>
      </c>
      <c r="K34" s="25" t="e">
        <f>#REF!</f>
        <v>#REF!</v>
      </c>
      <c r="L34" s="25" t="e">
        <f>#REF!</f>
        <v>#REF!</v>
      </c>
      <c r="M34" s="25" t="e">
        <f>#REF!</f>
        <v>#REF!</v>
      </c>
      <c r="N34" s="25">
        <f t="shared" si="2"/>
        <v>1</v>
      </c>
      <c r="O34" s="25">
        <f t="shared" si="3"/>
        <v>0.39</v>
      </c>
    </row>
    <row r="35" spans="2:15" s="26" customFormat="1" ht="13.2" x14ac:dyDescent="0.25">
      <c r="B35" s="70">
        <v>22</v>
      </c>
      <c r="C35" s="72" t="s">
        <v>322</v>
      </c>
      <c r="D35" s="73" t="s">
        <v>300</v>
      </c>
      <c r="E35" s="75">
        <v>1</v>
      </c>
      <c r="F35" s="74">
        <v>1772.5700000000002</v>
      </c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si="2"/>
        <v>1</v>
      </c>
      <c r="O35" s="25">
        <f t="shared" si="3"/>
        <v>1772.5700000000002</v>
      </c>
    </row>
    <row r="36" spans="2:15" s="26" customFormat="1" ht="26.4" x14ac:dyDescent="0.25">
      <c r="B36" s="70">
        <v>23</v>
      </c>
      <c r="C36" s="72" t="s">
        <v>323</v>
      </c>
      <c r="D36" s="73" t="s">
        <v>296</v>
      </c>
      <c r="E36" s="75">
        <v>60000</v>
      </c>
      <c r="F36" s="74">
        <v>1836189</v>
      </c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2"/>
        <v>60000</v>
      </c>
      <c r="O36" s="25">
        <f t="shared" si="3"/>
        <v>1836189</v>
      </c>
    </row>
    <row r="37" spans="2:15" s="26" customFormat="1" ht="13.2" x14ac:dyDescent="0.25">
      <c r="B37" s="70">
        <v>24</v>
      </c>
      <c r="C37" s="72" t="s">
        <v>324</v>
      </c>
      <c r="D37" s="73" t="s">
        <v>325</v>
      </c>
      <c r="E37" s="75">
        <v>2963</v>
      </c>
      <c r="F37" s="74">
        <v>69334.2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2"/>
        <v>2963</v>
      </c>
      <c r="O37" s="25">
        <f t="shared" si="3"/>
        <v>69334.2</v>
      </c>
    </row>
    <row r="38" spans="2:15" s="26" customFormat="1" ht="39.6" x14ac:dyDescent="0.25">
      <c r="B38" s="70">
        <v>25</v>
      </c>
      <c r="C38" s="72" t="s">
        <v>326</v>
      </c>
      <c r="D38" s="73" t="s">
        <v>300</v>
      </c>
      <c r="E38" s="75">
        <v>600</v>
      </c>
      <c r="F38" s="74">
        <v>185087.85</v>
      </c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2"/>
        <v>600</v>
      </c>
      <c r="O38" s="25">
        <f t="shared" si="3"/>
        <v>185087.85</v>
      </c>
    </row>
    <row r="39" spans="2:15" s="17" customFormat="1" ht="13.5" customHeight="1" thickBot="1" x14ac:dyDescent="0.3"/>
    <row r="40" spans="2:15" s="17" customFormat="1" ht="26.25" customHeight="1" x14ac:dyDescent="0.25">
      <c r="B40" s="94" t="s">
        <v>139</v>
      </c>
      <c r="C40" s="88" t="s">
        <v>32</v>
      </c>
      <c r="D40" s="99" t="s">
        <v>141</v>
      </c>
      <c r="E40" s="88" t="s">
        <v>342</v>
      </c>
      <c r="F40" s="88"/>
      <c r="G40" s="89" t="s">
        <v>146</v>
      </c>
    </row>
    <row r="41" spans="2:15" s="17" customFormat="1" ht="12.75" customHeight="1" x14ac:dyDescent="0.25">
      <c r="B41" s="95"/>
      <c r="C41" s="97"/>
      <c r="D41" s="100"/>
      <c r="E41" s="92" t="s">
        <v>147</v>
      </c>
      <c r="F41" s="92" t="s">
        <v>148</v>
      </c>
      <c r="G41" s="90"/>
    </row>
    <row r="42" spans="2:15" s="17" customFormat="1" ht="13.5" customHeight="1" thickBot="1" x14ac:dyDescent="0.3">
      <c r="B42" s="96"/>
      <c r="C42" s="98"/>
      <c r="D42" s="101"/>
      <c r="E42" s="93"/>
      <c r="F42" s="93"/>
      <c r="G42" s="91"/>
    </row>
    <row r="43" spans="2:15" s="26" customFormat="1" ht="26.4" x14ac:dyDescent="0.25">
      <c r="B43" s="70">
        <v>26</v>
      </c>
      <c r="C43" s="72" t="s">
        <v>327</v>
      </c>
      <c r="D43" s="73" t="s">
        <v>300</v>
      </c>
      <c r="E43" s="75">
        <v>2500</v>
      </c>
      <c r="F43" s="74">
        <v>844646.92</v>
      </c>
      <c r="G43" s="76"/>
      <c r="H43" s="25" t="e">
        <f>#REF!</f>
        <v>#REF!</v>
      </c>
      <c r="I43" s="25" t="e">
        <f>#REF!</f>
        <v>#REF!</v>
      </c>
      <c r="J43" s="25" t="e">
        <f>#REF!</f>
        <v>#REF!</v>
      </c>
      <c r="K43" s="25" t="e">
        <f>#REF!</f>
        <v>#REF!</v>
      </c>
      <c r="L43" s="25" t="e">
        <f>#REF!</f>
        <v>#REF!</v>
      </c>
      <c r="M43" s="25" t="e">
        <f>#REF!</f>
        <v>#REF!</v>
      </c>
      <c r="N43" s="25">
        <f t="shared" ref="N43:N52" si="4">E43</f>
        <v>2500</v>
      </c>
      <c r="O43" s="25">
        <f t="shared" ref="O43:O52" si="5">F43</f>
        <v>844646.92</v>
      </c>
    </row>
    <row r="44" spans="2:15" s="26" customFormat="1" ht="26.4" x14ac:dyDescent="0.25">
      <c r="B44" s="70">
        <v>27</v>
      </c>
      <c r="C44" s="72" t="s">
        <v>328</v>
      </c>
      <c r="D44" s="73" t="s">
        <v>296</v>
      </c>
      <c r="E44" s="75">
        <v>6000</v>
      </c>
      <c r="F44" s="74">
        <v>26967.420000000002</v>
      </c>
      <c r="G44" s="76"/>
      <c r="H44" s="25" t="e">
        <f>#REF!</f>
        <v>#REF!</v>
      </c>
      <c r="I44" s="25" t="e">
        <f>#REF!</f>
        <v>#REF!</v>
      </c>
      <c r="J44" s="25" t="e">
        <f>#REF!</f>
        <v>#REF!</v>
      </c>
      <c r="K44" s="25" t="e">
        <f>#REF!</f>
        <v>#REF!</v>
      </c>
      <c r="L44" s="25" t="e">
        <f>#REF!</f>
        <v>#REF!</v>
      </c>
      <c r="M44" s="25" t="e">
        <f>#REF!</f>
        <v>#REF!</v>
      </c>
      <c r="N44" s="25">
        <f t="shared" si="4"/>
        <v>6000</v>
      </c>
      <c r="O44" s="25">
        <f t="shared" si="5"/>
        <v>26967.420000000002</v>
      </c>
    </row>
    <row r="45" spans="2:15" s="26" customFormat="1" ht="39.6" x14ac:dyDescent="0.25">
      <c r="B45" s="70">
        <v>28</v>
      </c>
      <c r="C45" s="72" t="s">
        <v>329</v>
      </c>
      <c r="D45" s="73" t="s">
        <v>296</v>
      </c>
      <c r="E45" s="75">
        <v>10</v>
      </c>
      <c r="F45" s="74">
        <v>3158.25</v>
      </c>
      <c r="G45" s="76"/>
      <c r="H45" s="25" t="e">
        <f>#REF!</f>
        <v>#REF!</v>
      </c>
      <c r="I45" s="25" t="e">
        <f>#REF!</f>
        <v>#REF!</v>
      </c>
      <c r="J45" s="25" t="e">
        <f>#REF!</f>
        <v>#REF!</v>
      </c>
      <c r="K45" s="25" t="e">
        <f>#REF!</f>
        <v>#REF!</v>
      </c>
      <c r="L45" s="25" t="e">
        <f>#REF!</f>
        <v>#REF!</v>
      </c>
      <c r="M45" s="25" t="e">
        <f>#REF!</f>
        <v>#REF!</v>
      </c>
      <c r="N45" s="25">
        <f t="shared" si="4"/>
        <v>10</v>
      </c>
      <c r="O45" s="25">
        <f t="shared" si="5"/>
        <v>3158.25</v>
      </c>
    </row>
    <row r="46" spans="2:15" s="26" customFormat="1" ht="13.2" x14ac:dyDescent="0.25">
      <c r="B46" s="70">
        <v>29</v>
      </c>
      <c r="C46" s="72" t="s">
        <v>330</v>
      </c>
      <c r="D46" s="73" t="s">
        <v>298</v>
      </c>
      <c r="E46" s="75">
        <v>30</v>
      </c>
      <c r="F46" s="74">
        <v>9834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si="4"/>
        <v>30</v>
      </c>
      <c r="O46" s="25">
        <f t="shared" si="5"/>
        <v>9834</v>
      </c>
    </row>
    <row r="47" spans="2:15" s="26" customFormat="1" ht="39.6" x14ac:dyDescent="0.25">
      <c r="B47" s="70">
        <v>30</v>
      </c>
      <c r="C47" s="72" t="s">
        <v>331</v>
      </c>
      <c r="D47" s="73" t="s">
        <v>296</v>
      </c>
      <c r="E47" s="75">
        <v>20000</v>
      </c>
      <c r="F47" s="74">
        <v>499171.42000000004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20000</v>
      </c>
      <c r="O47" s="25">
        <f t="shared" si="5"/>
        <v>499171.42000000004</v>
      </c>
    </row>
    <row r="48" spans="2:15" s="26" customFormat="1" ht="39.6" x14ac:dyDescent="0.25">
      <c r="B48" s="70">
        <v>31</v>
      </c>
      <c r="C48" s="72" t="s">
        <v>332</v>
      </c>
      <c r="D48" s="73" t="s">
        <v>296</v>
      </c>
      <c r="E48" s="75">
        <v>600</v>
      </c>
      <c r="F48" s="74">
        <v>41030.870000000003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600</v>
      </c>
      <c r="O48" s="25">
        <f t="shared" si="5"/>
        <v>41030.870000000003</v>
      </c>
    </row>
    <row r="49" spans="2:16" s="26" customFormat="1" ht="52.8" x14ac:dyDescent="0.25">
      <c r="B49" s="70">
        <v>32</v>
      </c>
      <c r="C49" s="72" t="s">
        <v>333</v>
      </c>
      <c r="D49" s="73" t="s">
        <v>296</v>
      </c>
      <c r="E49" s="75"/>
      <c r="F49" s="74">
        <v>11775.310000000001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0</v>
      </c>
      <c r="O49" s="25">
        <f t="shared" si="5"/>
        <v>11775.310000000001</v>
      </c>
    </row>
    <row r="50" spans="2:16" s="26" customFormat="1" ht="26.4" x14ac:dyDescent="0.25">
      <c r="B50" s="70">
        <v>33</v>
      </c>
      <c r="C50" s="72" t="s">
        <v>334</v>
      </c>
      <c r="D50" s="73" t="s">
        <v>296</v>
      </c>
      <c r="E50" s="75">
        <v>23</v>
      </c>
      <c r="F50" s="74"/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23</v>
      </c>
      <c r="O50" s="25">
        <f t="shared" si="5"/>
        <v>0</v>
      </c>
    </row>
    <row r="51" spans="2:16" s="26" customFormat="1" ht="39.6" x14ac:dyDescent="0.25">
      <c r="B51" s="70">
        <v>34</v>
      </c>
      <c r="C51" s="72" t="s">
        <v>335</v>
      </c>
      <c r="D51" s="73" t="s">
        <v>296</v>
      </c>
      <c r="E51" s="75">
        <v>2084</v>
      </c>
      <c r="F51" s="74">
        <v>64895.3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2084</v>
      </c>
      <c r="O51" s="25">
        <f t="shared" si="5"/>
        <v>64895.3</v>
      </c>
    </row>
    <row r="52" spans="2:16" s="26" customFormat="1" ht="13.8" thickBot="1" x14ac:dyDescent="0.3">
      <c r="B52" s="70">
        <v>35</v>
      </c>
      <c r="C52" s="72" t="s">
        <v>336</v>
      </c>
      <c r="D52" s="73" t="s">
        <v>296</v>
      </c>
      <c r="E52" s="75">
        <v>50</v>
      </c>
      <c r="F52" s="74">
        <v>7386.5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50</v>
      </c>
      <c r="O52" s="25">
        <f t="shared" si="5"/>
        <v>7386.5</v>
      </c>
    </row>
    <row r="53" spans="2:16" s="17" customFormat="1" ht="13.8" thickBot="1" x14ac:dyDescent="0.3">
      <c r="B53" s="27"/>
      <c r="C53" s="29"/>
      <c r="D53" s="29"/>
      <c r="E53" s="31">
        <f>SUM(Лист1!N5:N52)</f>
        <v>101847.33</v>
      </c>
      <c r="F53" s="32">
        <f>SUM(Лист1!O5:O52)</f>
        <v>19087719.660000008</v>
      </c>
      <c r="G53" s="33"/>
    </row>
    <row r="54" spans="2:16" s="24" customFormat="1" ht="15" customHeight="1" thickBot="1" x14ac:dyDescent="0.3">
      <c r="B54" s="85" t="s">
        <v>337</v>
      </c>
      <c r="C54" s="21"/>
      <c r="D54" s="21"/>
      <c r="E54" s="22"/>
      <c r="F54" s="21"/>
      <c r="G54" s="23"/>
    </row>
    <row r="55" spans="2:16" s="24" customFormat="1" ht="15" hidden="1" customHeight="1" thickBot="1" x14ac:dyDescent="0.3">
      <c r="B55" s="79"/>
      <c r="C55" s="80"/>
      <c r="D55" s="80"/>
      <c r="E55" s="81"/>
      <c r="F55" s="80"/>
      <c r="G55" s="82"/>
      <c r="P55" s="24" t="s">
        <v>294</v>
      </c>
    </row>
    <row r="56" spans="2:16" s="26" customFormat="1" ht="52.8" x14ac:dyDescent="0.25">
      <c r="B56" s="70">
        <v>1</v>
      </c>
      <c r="C56" s="72" t="s">
        <v>338</v>
      </c>
      <c r="D56" s="73" t="s">
        <v>296</v>
      </c>
      <c r="E56" s="75">
        <v>118</v>
      </c>
      <c r="F56" s="74">
        <v>4204.34</v>
      </c>
      <c r="G56" s="76"/>
      <c r="H56" s="25" t="e">
        <f>#REF!</f>
        <v>#REF!</v>
      </c>
      <c r="I56" s="25" t="e">
        <f>#REF!</f>
        <v>#REF!</v>
      </c>
      <c r="J56" s="25" t="e">
        <f>#REF!</f>
        <v>#REF!</v>
      </c>
      <c r="K56" s="25" t="e">
        <f>#REF!</f>
        <v>#REF!</v>
      </c>
      <c r="L56" s="25" t="e">
        <f>#REF!</f>
        <v>#REF!</v>
      </c>
      <c r="M56" s="25" t="e">
        <f>#REF!</f>
        <v>#REF!</v>
      </c>
      <c r="N56" s="25">
        <f>E56</f>
        <v>118</v>
      </c>
      <c r="O56" s="25">
        <f>F56</f>
        <v>4204.34</v>
      </c>
    </row>
    <row r="57" spans="2:16" s="17" customFormat="1" ht="13.5" customHeight="1" thickBot="1" x14ac:dyDescent="0.3"/>
    <row r="58" spans="2:16" s="17" customFormat="1" ht="26.25" customHeight="1" x14ac:dyDescent="0.25">
      <c r="B58" s="94" t="s">
        <v>139</v>
      </c>
      <c r="C58" s="88" t="s">
        <v>32</v>
      </c>
      <c r="D58" s="99" t="s">
        <v>141</v>
      </c>
      <c r="E58" s="88" t="s">
        <v>342</v>
      </c>
      <c r="F58" s="88"/>
      <c r="G58" s="89" t="s">
        <v>146</v>
      </c>
    </row>
    <row r="59" spans="2:16" s="17" customFormat="1" ht="12.75" customHeight="1" x14ac:dyDescent="0.25">
      <c r="B59" s="95"/>
      <c r="C59" s="97"/>
      <c r="D59" s="100"/>
      <c r="E59" s="92" t="s">
        <v>147</v>
      </c>
      <c r="F59" s="92" t="s">
        <v>148</v>
      </c>
      <c r="G59" s="90"/>
    </row>
    <row r="60" spans="2:16" s="17" customFormat="1" ht="13.5" customHeight="1" thickBot="1" x14ac:dyDescent="0.3">
      <c r="B60" s="96"/>
      <c r="C60" s="98"/>
      <c r="D60" s="101"/>
      <c r="E60" s="93"/>
      <c r="F60" s="93"/>
      <c r="G60" s="91"/>
    </row>
    <row r="61" spans="2:16" s="26" customFormat="1" ht="13.2" x14ac:dyDescent="0.25">
      <c r="B61" s="70">
        <v>2</v>
      </c>
      <c r="C61" s="72" t="s">
        <v>320</v>
      </c>
      <c r="D61" s="73" t="s">
        <v>300</v>
      </c>
      <c r="E61" s="75">
        <v>45</v>
      </c>
      <c r="F61" s="74">
        <v>20477.25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ref="N61:O63" si="6">E61</f>
        <v>45</v>
      </c>
      <c r="O61" s="25">
        <f t="shared" si="6"/>
        <v>20477.25</v>
      </c>
    </row>
    <row r="62" spans="2:16" s="26" customFormat="1" ht="13.2" x14ac:dyDescent="0.25">
      <c r="B62" s="70">
        <v>3</v>
      </c>
      <c r="C62" s="72" t="s">
        <v>339</v>
      </c>
      <c r="D62" s="73" t="s">
        <v>296</v>
      </c>
      <c r="E62" s="75">
        <v>10</v>
      </c>
      <c r="F62" s="74">
        <v>468.40000000000003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6"/>
        <v>10</v>
      </c>
      <c r="O62" s="25">
        <f t="shared" si="6"/>
        <v>468.40000000000003</v>
      </c>
    </row>
    <row r="63" spans="2:16" s="26" customFormat="1" ht="27" thickBot="1" x14ac:dyDescent="0.3">
      <c r="B63" s="70">
        <v>4</v>
      </c>
      <c r="C63" s="72" t="s">
        <v>340</v>
      </c>
      <c r="D63" s="73" t="s">
        <v>296</v>
      </c>
      <c r="E63" s="75">
        <v>1</v>
      </c>
      <c r="F63" s="74">
        <v>46.84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6"/>
        <v>1</v>
      </c>
      <c r="O63" s="25">
        <f t="shared" si="6"/>
        <v>46.84</v>
      </c>
    </row>
    <row r="64" spans="2:16" s="17" customFormat="1" ht="13.8" thickBot="1" x14ac:dyDescent="0.3">
      <c r="B64" s="27"/>
      <c r="C64" s="29"/>
      <c r="D64" s="29"/>
      <c r="E64" s="31">
        <f>SUM(Лист1!N54:N63)</f>
        <v>174</v>
      </c>
      <c r="F64" s="32">
        <f>SUM(Лист1!O54:O63)</f>
        <v>25196.83</v>
      </c>
      <c r="G64" s="33"/>
    </row>
    <row r="65" spans="2:7" s="17" customFormat="1" ht="13.8" thickBot="1" x14ac:dyDescent="0.3">
      <c r="B65" s="35"/>
      <c r="C65" s="29"/>
      <c r="D65" s="29"/>
      <c r="E65" s="31">
        <f>SUM(Лист1!N5:N64)</f>
        <v>102021.33</v>
      </c>
      <c r="F65" s="32">
        <f>SUM(Лист1!O5:O64)</f>
        <v>19112916.490000006</v>
      </c>
      <c r="G65" s="33"/>
    </row>
    <row r="66" spans="2:7" s="17" customFormat="1" ht="13.2" x14ac:dyDescent="0.25"/>
  </sheetData>
  <mergeCells count="28">
    <mergeCell ref="F6:F7"/>
    <mergeCell ref="E5:F5"/>
    <mergeCell ref="G5:G7"/>
    <mergeCell ref="E6:E7"/>
    <mergeCell ref="B5:B7"/>
    <mergeCell ref="C5:C7"/>
    <mergeCell ref="D5:D7"/>
    <mergeCell ref="E22:F22"/>
    <mergeCell ref="G22:G24"/>
    <mergeCell ref="E23:E24"/>
    <mergeCell ref="F23:F24"/>
    <mergeCell ref="B22:B24"/>
    <mergeCell ref="C22:C24"/>
    <mergeCell ref="D22:D24"/>
    <mergeCell ref="E40:F40"/>
    <mergeCell ref="G40:G42"/>
    <mergeCell ref="E41:E42"/>
    <mergeCell ref="F41:F42"/>
    <mergeCell ref="B40:B42"/>
    <mergeCell ref="C40:C42"/>
    <mergeCell ref="D40:D42"/>
    <mergeCell ref="E58:F58"/>
    <mergeCell ref="G58:G60"/>
    <mergeCell ref="E59:E60"/>
    <mergeCell ref="F59:F60"/>
    <mergeCell ref="B58:B60"/>
    <mergeCell ref="C58:C60"/>
    <mergeCell ref="D58:D60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4" manualBreakCount="4">
    <brk id="20" max="16383" man="1"/>
    <brk id="38" max="16383" man="1"/>
    <brk id="56" max="16383" man="1"/>
    <brk id="6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- 4 -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FryLine</cp:lastModifiedBy>
  <cp:lastPrinted>2004-07-28T07:23:34Z</cp:lastPrinted>
  <dcterms:created xsi:type="dcterms:W3CDTF">2002-01-04T14:46:51Z</dcterms:created>
  <dcterms:modified xsi:type="dcterms:W3CDTF">2021-10-13T06:21:06Z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