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2</definedName>
    <definedName name="MPageCount">3</definedName>
    <definedName name="MPageRange" hidden="1">Лист1!$A$40:$A$57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3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E48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4" i="4"/>
  <c r="I54" i="4"/>
  <c r="J54" i="4"/>
  <c r="K54" i="4"/>
  <c r="L54" i="4"/>
  <c r="M54" i="4"/>
  <c r="N54" i="4"/>
  <c r="O54" i="4"/>
  <c r="F55" i="4"/>
  <c r="C33" i="2"/>
  <c r="L33" i="2"/>
  <c r="H33" i="2"/>
  <c r="F33" i="2"/>
  <c r="H32" i="2"/>
  <c r="F48" i="4" l="1"/>
  <c r="E55" i="4"/>
  <c r="F56" i="4"/>
  <c r="E56" i="4"/>
</calcChain>
</file>

<file path=xl/sharedStrings.xml><?xml version="1.0" encoding="utf-8"?>
<sst xmlns="http://schemas.openxmlformats.org/spreadsheetml/2006/main" count="678" uniqueCount="365">
  <si>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</si>
  <si>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</si>
  <si>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</si>
  <si>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</si>
  <si>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</si>
  <si>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</si>
  <si>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</si>
  <si>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</si>
  <si>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</si>
  <si>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</si>
  <si>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</si>
  <si>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</si>
  <si>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</si>
  <si>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</si>
  <si>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</si>
  <si>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</si>
  <si>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</si>
  <si>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</si>
  <si>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</si>
  <si>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</si>
  <si>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</si>
  <si>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</si>
  <si>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</si>
  <si>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</si>
  <si>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</si>
  <si>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</si>
  <si>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</si>
  <si>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</si>
  <si>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</si>
  <si>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</si>
  <si>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</si>
  <si>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</si>
  <si>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</si>
  <si>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</si>
  <si>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</si>
  <si>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</si>
  <si>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</si>
  <si>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</si>
  <si>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</si>
  <si>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</si>
  <si>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</si>
  <si>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</si>
  <si>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</si>
  <si>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</si>
  <si>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</si>
  <si>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</si>
  <si>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</si>
  <si>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</si>
  <si>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</si>
  <si>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</si>
  <si>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</si>
  <si>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</si>
  <si>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</si>
  <si>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</si>
  <si>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</si>
  <si>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</si>
  <si>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</si>
  <si>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</si>
  <si>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</si>
  <si>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</si>
  <si>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</si>
  <si>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</si>
  <si>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</si>
  <si>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</si>
  <si>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</si>
  <si>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</si>
  <si>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</si>
  <si>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</si>
  <si>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</si>
  <si>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</si>
  <si>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</si>
  <si>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</si>
  <si>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</si>
  <si>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</si>
  <si>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</si>
  <si>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</si>
  <si>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</si>
  <si>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</si>
  <si>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</si>
  <si>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</si>
  <si>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</si>
  <si>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</si>
  <si>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</si>
  <si>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</si>
  <si>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</si>
  <si>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</si>
  <si>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</si>
  <si>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</si>
  <si>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</si>
  <si>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</si>
  <si>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</si>
  <si>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</si>
  <si>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</si>
  <si>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</si>
  <si>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</si>
  <si>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</si>
  <si>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</si>
  <si>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</si>
  <si>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</si>
  <si>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</si>
  <si>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</si>
  <si>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</si>
  <si>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</si>
  <si>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</si>
  <si>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</si>
  <si>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</si>
  <si>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</si>
  <si>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</si>
  <si>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</si>
  <si>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</si>
  <si>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</si>
  <si>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</si>
  <si>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</si>
  <si>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</si>
  <si>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</si>
  <si>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</si>
  <si>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</si>
  <si>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</si>
  <si>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</si>
  <si>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</si>
  <si>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</si>
  <si>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</si>
  <si>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</si>
  <si>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</si>
  <si>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</si>
  <si>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</si>
  <si>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</si>
  <si>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</si>
  <si>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</si>
  <si>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</si>
  <si>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</si>
  <si>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</si>
  <si>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</si>
  <si>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</si>
  <si>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</si>
  <si>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</si>
  <si>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</si>
  <si>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</si>
  <si>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</si>
  <si>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</si>
  <si>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</si>
  <si>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</si>
  <si>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</si>
  <si>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</si>
  <si>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</si>
  <si>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</si>
  <si>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</si>
  <si>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</si>
  <si>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</si>
  <si>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</si>
  <si>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</si>
  <si>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</si>
  <si>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</si>
  <si>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</si>
  <si>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</si>
  <si>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</si>
  <si>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</si>
  <si>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</si>
  <si>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</si>
  <si>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</si>
  <si>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</si>
  <si>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</si>
  <si>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</si>
  <si>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</si>
  <si>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</si>
  <si>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</si>
  <si>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</si>
  <si>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</si>
  <si>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</si>
  <si>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</si>
  <si>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</si>
  <si>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</si>
  <si>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</si>
  <si>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</si>
  <si>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</si>
  <si>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</si>
  <si>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</si>
  <si>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</si>
  <si>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</si>
  <si>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</si>
  <si>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</si>
  <si>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</si>
  <si>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</si>
  <si>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</si>
  <si>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</si>
  <si>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</si>
  <si>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</si>
  <si>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</si>
  <si>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</si>
  <si>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</si>
  <si>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</si>
  <si>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</si>
  <si>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</si>
  <si>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</si>
  <si>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</si>
  <si>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</si>
  <si>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</si>
  <si>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</si>
  <si>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</si>
  <si>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</si>
  <si>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</si>
  <si>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</si>
  <si>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</si>
  <si>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</si>
  <si>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</si>
  <si>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</si>
  <si>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</si>
  <si>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</si>
  <si>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</si>
  <si>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</si>
  <si>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</si>
  <si>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</si>
  <si>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</si>
  <si>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</si>
  <si>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</si>
  <si>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</si>
  <si>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</si>
  <si>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</si>
  <si>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</si>
  <si>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</si>
  <si>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</si>
  <si>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</si>
  <si>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</si>
  <si>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</si>
  <si>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</si>
  <si>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</si>
  <si>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</si>
  <si>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</si>
  <si>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</si>
  <si>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</si>
  <si>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</si>
  <si>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</si>
  <si>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</si>
  <si>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</si>
  <si>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</si>
  <si>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</si>
  <si>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</si>
  <si>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</si>
  <si>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</si>
  <si>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</si>
  <si>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</si>
  <si>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</si>
  <si>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</si>
  <si>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</si>
  <si>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</si>
  <si>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</si>
  <si>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</si>
  <si>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</si>
  <si>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</si>
  <si>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</si>
  <si>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</si>
  <si>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</si>
  <si>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</si>
  <si>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</si>
  <si>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</si>
  <si>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</si>
  <si>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</si>
  <si>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</si>
  <si>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</si>
  <si>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</si>
  <si>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</si>
  <si>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</si>
  <si>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</si>
  <si>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</si>
  <si>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</si>
  <si>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</si>
  <si>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</si>
  <si>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</si>
  <si>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</si>
  <si>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</si>
  <si>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</si>
  <si>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</si>
  <si>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</si>
  <si>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</si>
  <si>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</si>
  <si>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</si>
  <si>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</si>
  <si>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</si>
  <si>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</si>
  <si>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</si>
  <si>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</si>
  <si>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</si>
  <si>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</si>
  <si>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</si>
  <si>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</si>
  <si>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</si>
  <si>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</si>
  <si>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</si>
  <si>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</si>
  <si>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</si>
  <si>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</si>
  <si>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</si>
  <si>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</si>
  <si>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</si>
  <si>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</si>
  <si>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</si>
  <si>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</si>
  <si>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>320,01</t>
  </si>
  <si>
    <t xml:space="preserve">Актрапід  НМ/пенф 100 3мл № 8503531603 </t>
  </si>
  <si>
    <t>шпр-ручка</t>
  </si>
  <si>
    <t>115,39</t>
  </si>
  <si>
    <t xml:space="preserve">Атракуріум-НОВО,р-н д/ін 10 мг/мл по 5 мл №5 </t>
  </si>
  <si>
    <t>упак</t>
  </si>
  <si>
    <t>186,54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</si>
  <si>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</si>
  <si>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</si>
  <si>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</si>
  <si>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</si>
  <si>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</si>
  <si>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>100,67</t>
  </si>
  <si>
    <t xml:space="preserve">Захисні окуляри </t>
  </si>
  <si>
    <t>91,32</t>
  </si>
  <si>
    <t xml:space="preserve">Захисний комбінезон багаторазовий з капюшоном </t>
  </si>
  <si>
    <t xml:space="preserve">Комплект для забору та транспортування біологічних зразків  (№319 від 27 травня 2021р) </t>
  </si>
  <si>
    <t>комп-т</t>
  </si>
  <si>
    <t>26,93</t>
  </si>
  <si>
    <t xml:space="preserve">Комплект одягу протиепідемічний "Славна" №27(гум) </t>
  </si>
  <si>
    <t>420,56</t>
  </si>
  <si>
    <t xml:space="preserve">Маска Хірургічна </t>
  </si>
  <si>
    <t>9,04</t>
  </si>
  <si>
    <t xml:space="preserve">Маска медична, FFP2 К№95(№623 від 17.06.2021р) </t>
  </si>
  <si>
    <t>104,91</t>
  </si>
  <si>
    <t xml:space="preserve">Маска медична,респіратор FFP2 та FFP3(№268 від 17 травня 2021р.) </t>
  </si>
  <si>
    <t>13,11</t>
  </si>
  <si>
    <t xml:space="preserve">Медичні окуляри (№ГУМП-56 від 13 листопада 2020р.) </t>
  </si>
  <si>
    <t>26,67</t>
  </si>
  <si>
    <t xml:space="preserve">Небулайзер  компресорний </t>
  </si>
  <si>
    <t xml:space="preserve">НовоРапід флекспен 100 ОД/мл №5,3мл </t>
  </si>
  <si>
    <t>930,97</t>
  </si>
  <si>
    <t xml:space="preserve">Окуляри з клапаном </t>
  </si>
  <si>
    <t>117,56</t>
  </si>
  <si>
    <t xml:space="preserve">Окуляри захистні зі щитком №10 </t>
  </si>
  <si>
    <t xml:space="preserve">Плазмовен р-н для інфузій у фл. по 500 мл </t>
  </si>
  <si>
    <t>22,90</t>
  </si>
  <si>
    <t xml:space="preserve">Праксбайнд р-н для ін"єкцій/інфузій,2,5 г/50 мл по 50 мл у флаконі №2 </t>
  </si>
  <si>
    <t>0,39</t>
  </si>
  <si>
    <t xml:space="preserve">Пропофол - ЛіПУРО 1% емульсія для інфуз. 10 мг/мл по 50 мл у фл №10 </t>
  </si>
  <si>
    <t>пак</t>
  </si>
  <si>
    <t xml:space="preserve">Протафан  НМ ФлексПен 100  3мл  (№ 8503531603) </t>
  </si>
  <si>
    <t xml:space="preserve">Райзодег Флекстач 3мл №5 </t>
  </si>
  <si>
    <t>3083,33</t>
  </si>
  <si>
    <t xml:space="preserve">Райзодег Флекстач,3 мл №5 </t>
  </si>
  <si>
    <t>1772,57</t>
  </si>
  <si>
    <t xml:space="preserve">Рукавиці стерильні хірургічні </t>
  </si>
  <si>
    <t>пар</t>
  </si>
  <si>
    <t>23,40</t>
  </si>
  <si>
    <t xml:space="preserve">Рукавички  нітрилові, нетальковані з довгим манжетом </t>
  </si>
  <si>
    <t>6,17</t>
  </si>
  <si>
    <t xml:space="preserve">Тресіба Флекстач,3 мл №5 </t>
  </si>
  <si>
    <t>327,80</t>
  </si>
  <si>
    <t xml:space="preserve">Швидкий(експрес) тести для діагностики коронавірусної хвороби(COVID-19)  №268 від 17.05.2021р.) </t>
  </si>
  <si>
    <t>124,88</t>
  </si>
  <si>
    <t xml:space="preserve">Шприц-ручка  НовоПен 4(срібляста) </t>
  </si>
  <si>
    <t xml:space="preserve">Юлайзер великий набір </t>
  </si>
  <si>
    <t>147,73</t>
  </si>
  <si>
    <t xml:space="preserve">Окуляри захисні SG -03 закриті,непряма вентиляція,захист від запотівання (гум) </t>
  </si>
  <si>
    <t>35,63</t>
  </si>
  <si>
    <t xml:space="preserve">Плаквеніл  по 200мг №60 </t>
  </si>
  <si>
    <t>455,05</t>
  </si>
  <si>
    <t xml:space="preserve">Трубка ендотрахеальна № 6,0 </t>
  </si>
  <si>
    <t>46,84</t>
  </si>
  <si>
    <t xml:space="preserve">Трубка ендотрахеальна № 6,0 з манжетом і стилетом </t>
  </si>
  <si>
    <t>Черкаська обласна лікарня</t>
  </si>
  <si>
    <t>Залишок
на 13.07.2021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</si>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</sst>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2.664062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364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362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363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26.4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1</v>
      </c>
      <c r="O10" s="25">
        <f t="shared" ref="O10:O20" si="1">F10</f>
        <v>320.01</v>
      </c>
    </row>
    <row r="11" spans="1:16" s="26" customFormat="1" ht="26.4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>
        <v>100</v>
      </c>
      <c r="F11" s="74">
        <v>11538.800000000001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100</v>
      </c>
      <c r="O11" s="25">
        <f t="shared" si="1"/>
        <v>11538.800000000001</v>
      </c>
    </row>
    <row r="12" spans="1:16" s="26" customFormat="1" ht="26.4" x14ac:dyDescent="0.25">
      <c r="A12" s="70">
        <v>3</v>
      </c>
      <c r="B12" s="72" t="s">
        <v>301</v>
      </c>
      <c r="C12" s="73" t="s">
        <v>302</v>
      </c>
      <c r="D12" s="74" t="s">
        <v>303</v>
      </c>
      <c r="E12" s="75">
        <v>2</v>
      </c>
      <c r="F12" s="74">
        <v>373.08000000000004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373.08000000000004</v>
      </c>
    </row>
    <row r="13" spans="1:16" s="26" customFormat="1" ht="26.4" x14ac:dyDescent="0.25">
      <c r="A13" s="70">
        <v>4</v>
      </c>
      <c r="B13" s="72" t="s">
        <v>304</v>
      </c>
      <c r="C13" s="73" t="s">
        <v>305</v>
      </c>
      <c r="D13" s="74">
        <v>140</v>
      </c>
      <c r="E13" s="75">
        <v>95</v>
      </c>
      <c r="F13" s="74">
        <v>13300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95</v>
      </c>
      <c r="O13" s="25">
        <f t="shared" si="1"/>
        <v>13300</v>
      </c>
    </row>
    <row r="14" spans="1:16" s="26" customFormat="1" ht="26.4" x14ac:dyDescent="0.25">
      <c r="A14" s="70">
        <v>5</v>
      </c>
      <c r="B14" s="72" t="s">
        <v>306</v>
      </c>
      <c r="C14" s="73" t="s">
        <v>305</v>
      </c>
      <c r="D14" s="74">
        <v>280</v>
      </c>
      <c r="E14" s="75">
        <v>137</v>
      </c>
      <c r="F14" s="74">
        <v>38360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137</v>
      </c>
      <c r="O14" s="25">
        <f t="shared" si="1"/>
        <v>38360</v>
      </c>
    </row>
    <row r="15" spans="1:16" s="26" customFormat="1" ht="13.2" x14ac:dyDescent="0.25">
      <c r="A15" s="70">
        <v>6</v>
      </c>
      <c r="B15" s="72" t="s">
        <v>307</v>
      </c>
      <c r="C15" s="73" t="s">
        <v>308</v>
      </c>
      <c r="D15" s="74" t="s">
        <v>309</v>
      </c>
      <c r="E15" s="75">
        <v>144</v>
      </c>
      <c r="F15" s="74">
        <v>14496.480000000001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144</v>
      </c>
      <c r="O15" s="25">
        <f t="shared" si="1"/>
        <v>14496.480000000001</v>
      </c>
    </row>
    <row r="16" spans="1:16" s="26" customFormat="1" ht="13.2" x14ac:dyDescent="0.25">
      <c r="A16" s="70">
        <v>7</v>
      </c>
      <c r="B16" s="72" t="s">
        <v>310</v>
      </c>
      <c r="C16" s="73" t="s">
        <v>296</v>
      </c>
      <c r="D16" s="74" t="s">
        <v>311</v>
      </c>
      <c r="E16" s="75">
        <v>77</v>
      </c>
      <c r="F16" s="74">
        <v>7031.87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77</v>
      </c>
      <c r="O16" s="25">
        <f t="shared" si="1"/>
        <v>7031.87</v>
      </c>
    </row>
    <row r="17" spans="1:15" s="26" customFormat="1" ht="26.4" x14ac:dyDescent="0.25">
      <c r="A17" s="70">
        <v>8</v>
      </c>
      <c r="B17" s="72" t="s">
        <v>312</v>
      </c>
      <c r="C17" s="73" t="s">
        <v>296</v>
      </c>
      <c r="D17" s="74">
        <v>300</v>
      </c>
      <c r="E17" s="75">
        <v>3</v>
      </c>
      <c r="F17" s="74">
        <v>900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3</v>
      </c>
      <c r="O17" s="25">
        <f t="shared" si="1"/>
        <v>900</v>
      </c>
    </row>
    <row r="18" spans="1:15" s="26" customFormat="1" ht="39.6" x14ac:dyDescent="0.25">
      <c r="A18" s="70">
        <v>9</v>
      </c>
      <c r="B18" s="72" t="s">
        <v>313</v>
      </c>
      <c r="C18" s="73" t="s">
        <v>314</v>
      </c>
      <c r="D18" s="74" t="s">
        <v>315</v>
      </c>
      <c r="E18" s="75">
        <v>41000</v>
      </c>
      <c r="F18" s="74">
        <v>1104130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41000</v>
      </c>
      <c r="O18" s="25">
        <f t="shared" si="1"/>
        <v>1104130</v>
      </c>
    </row>
    <row r="19" spans="1:15" s="26" customFormat="1" ht="26.4" x14ac:dyDescent="0.25">
      <c r="A19" s="70">
        <v>10</v>
      </c>
      <c r="B19" s="72" t="s">
        <v>316</v>
      </c>
      <c r="C19" s="73" t="s">
        <v>296</v>
      </c>
      <c r="D19" s="74" t="s">
        <v>317</v>
      </c>
      <c r="E19" s="75">
        <v>438</v>
      </c>
      <c r="F19" s="74">
        <v>184205.28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438</v>
      </c>
      <c r="O19" s="25">
        <f t="shared" si="1"/>
        <v>184205.28</v>
      </c>
    </row>
    <row r="20" spans="1:15" s="26" customFormat="1" ht="13.2" x14ac:dyDescent="0.25">
      <c r="A20" s="70">
        <v>11</v>
      </c>
      <c r="B20" s="72" t="s">
        <v>318</v>
      </c>
      <c r="C20" s="73" t="s">
        <v>296</v>
      </c>
      <c r="D20" s="74" t="s">
        <v>319</v>
      </c>
      <c r="E20" s="75">
        <v>70000</v>
      </c>
      <c r="F20" s="74">
        <v>633101.70000000007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70000</v>
      </c>
      <c r="O20" s="25">
        <f t="shared" si="1"/>
        <v>633101.70000000007</v>
      </c>
    </row>
    <row r="21" spans="1:15" s="17" customFormat="1" ht="13.5" customHeight="1" thickBot="1" x14ac:dyDescent="0.3"/>
    <row r="22" spans="1:15" s="17" customFormat="1" ht="26.25" customHeight="1" x14ac:dyDescent="0.25">
      <c r="A22" s="94" t="s">
        <v>139</v>
      </c>
      <c r="B22" s="88" t="s">
        <v>32</v>
      </c>
      <c r="C22" s="99" t="s">
        <v>141</v>
      </c>
      <c r="D22" s="88" t="s">
        <v>142</v>
      </c>
      <c r="E22" s="88" t="s">
        <v>363</v>
      </c>
      <c r="F22" s="88"/>
      <c r="G22" s="89" t="s">
        <v>146</v>
      </c>
    </row>
    <row r="23" spans="1:15" s="17" customFormat="1" ht="12.75" customHeight="1" x14ac:dyDescent="0.25">
      <c r="A23" s="95"/>
      <c r="B23" s="97"/>
      <c r="C23" s="100"/>
      <c r="D23" s="97"/>
      <c r="E23" s="92" t="s">
        <v>147</v>
      </c>
      <c r="F23" s="92" t="s">
        <v>148</v>
      </c>
      <c r="G23" s="90"/>
    </row>
    <row r="24" spans="1:15" s="17" customFormat="1" ht="13.5" customHeight="1" thickBot="1" x14ac:dyDescent="0.3">
      <c r="A24" s="96"/>
      <c r="B24" s="98"/>
      <c r="C24" s="101"/>
      <c r="D24" s="98"/>
      <c r="E24" s="93"/>
      <c r="F24" s="93"/>
      <c r="G24" s="91"/>
    </row>
    <row r="25" spans="1:15" s="26" customFormat="1" ht="26.4" x14ac:dyDescent="0.25">
      <c r="A25" s="70">
        <v>12</v>
      </c>
      <c r="B25" s="72" t="s">
        <v>320</v>
      </c>
      <c r="C25" s="73" t="s">
        <v>296</v>
      </c>
      <c r="D25" s="74" t="s">
        <v>321</v>
      </c>
      <c r="E25" s="75">
        <v>16000</v>
      </c>
      <c r="F25" s="74">
        <v>1678623.9300000002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39" si="2">E25</f>
        <v>16000</v>
      </c>
      <c r="O25" s="25">
        <f t="shared" ref="O25:O39" si="3">F25</f>
        <v>1678623.9300000002</v>
      </c>
    </row>
    <row r="26" spans="1:15" s="26" customFormat="1" ht="26.4" x14ac:dyDescent="0.25">
      <c r="A26" s="70">
        <v>13</v>
      </c>
      <c r="B26" s="72" t="s">
        <v>322</v>
      </c>
      <c r="C26" s="73" t="s">
        <v>296</v>
      </c>
      <c r="D26" s="74" t="s">
        <v>323</v>
      </c>
      <c r="E26" s="75">
        <v>10</v>
      </c>
      <c r="F26" s="74">
        <v>131.12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10</v>
      </c>
      <c r="O26" s="25">
        <f t="shared" si="3"/>
        <v>131.12</v>
      </c>
    </row>
    <row r="27" spans="1:15" s="26" customFormat="1" ht="26.4" x14ac:dyDescent="0.25">
      <c r="A27" s="70">
        <v>14</v>
      </c>
      <c r="B27" s="72" t="s">
        <v>324</v>
      </c>
      <c r="C27" s="73" t="s">
        <v>296</v>
      </c>
      <c r="D27" s="74" t="s">
        <v>325</v>
      </c>
      <c r="E27" s="75">
        <v>10</v>
      </c>
      <c r="F27" s="74">
        <v>266.67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10</v>
      </c>
      <c r="O27" s="25">
        <f t="shared" si="3"/>
        <v>266.67</v>
      </c>
    </row>
    <row r="28" spans="1:15" s="26" customFormat="1" ht="13.2" x14ac:dyDescent="0.25">
      <c r="A28" s="70">
        <v>15</v>
      </c>
      <c r="B28" s="72" t="s">
        <v>326</v>
      </c>
      <c r="C28" s="73" t="s">
        <v>296</v>
      </c>
      <c r="D28" s="74">
        <v>3045</v>
      </c>
      <c r="E28" s="75">
        <v>4</v>
      </c>
      <c r="F28" s="74">
        <v>12180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4</v>
      </c>
      <c r="O28" s="25">
        <f t="shared" si="3"/>
        <v>12180</v>
      </c>
    </row>
    <row r="29" spans="1:15" s="26" customFormat="1" ht="26.4" x14ac:dyDescent="0.25">
      <c r="A29" s="70">
        <v>16</v>
      </c>
      <c r="B29" s="72" t="s">
        <v>327</v>
      </c>
      <c r="C29" s="73" t="s">
        <v>302</v>
      </c>
      <c r="D29" s="74" t="s">
        <v>328</v>
      </c>
      <c r="E29" s="75">
        <v>8</v>
      </c>
      <c r="F29" s="74">
        <v>7447.76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8</v>
      </c>
      <c r="O29" s="25">
        <f t="shared" si="3"/>
        <v>7447.76</v>
      </c>
    </row>
    <row r="30" spans="1:15" s="26" customFormat="1" ht="13.2" x14ac:dyDescent="0.25">
      <c r="A30" s="70">
        <v>17</v>
      </c>
      <c r="B30" s="72" t="s">
        <v>329</v>
      </c>
      <c r="C30" s="73" t="s">
        <v>296</v>
      </c>
      <c r="D30" s="74" t="s">
        <v>330</v>
      </c>
      <c r="E30" s="75">
        <v>67</v>
      </c>
      <c r="F30" s="74">
        <v>7876.6500000000005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67</v>
      </c>
      <c r="O30" s="25">
        <f t="shared" si="3"/>
        <v>7876.6500000000005</v>
      </c>
    </row>
    <row r="31" spans="1:15" s="26" customFormat="1" ht="13.2" x14ac:dyDescent="0.25">
      <c r="A31" s="70">
        <v>18</v>
      </c>
      <c r="B31" s="72" t="s">
        <v>331</v>
      </c>
      <c r="C31" s="73" t="s">
        <v>302</v>
      </c>
      <c r="D31" s="74">
        <v>80</v>
      </c>
      <c r="E31" s="75">
        <v>4</v>
      </c>
      <c r="F31" s="74">
        <v>320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320</v>
      </c>
    </row>
    <row r="32" spans="1:15" s="26" customFormat="1" ht="26.4" x14ac:dyDescent="0.25">
      <c r="A32" s="70">
        <v>19</v>
      </c>
      <c r="B32" s="72" t="s">
        <v>332</v>
      </c>
      <c r="C32" s="73" t="s">
        <v>302</v>
      </c>
      <c r="D32" s="74" t="s">
        <v>333</v>
      </c>
      <c r="E32" s="75">
        <v>78</v>
      </c>
      <c r="F32" s="74">
        <v>1786.2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78</v>
      </c>
      <c r="O32" s="25">
        <f t="shared" si="3"/>
        <v>1786.2</v>
      </c>
    </row>
    <row r="33" spans="1:15" s="26" customFormat="1" ht="39.6" x14ac:dyDescent="0.25">
      <c r="A33" s="70">
        <v>20</v>
      </c>
      <c r="B33" s="72" t="s">
        <v>334</v>
      </c>
      <c r="C33" s="73" t="s">
        <v>302</v>
      </c>
      <c r="D33" s="74" t="s">
        <v>335</v>
      </c>
      <c r="E33" s="75">
        <v>1</v>
      </c>
      <c r="F33" s="74">
        <v>0.39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1</v>
      </c>
      <c r="O33" s="25">
        <f t="shared" si="3"/>
        <v>0.39</v>
      </c>
    </row>
    <row r="34" spans="1:15" s="26" customFormat="1" ht="39.6" x14ac:dyDescent="0.25">
      <c r="A34" s="70">
        <v>21</v>
      </c>
      <c r="B34" s="72" t="s">
        <v>336</v>
      </c>
      <c r="C34" s="73" t="s">
        <v>337</v>
      </c>
      <c r="D34" s="74">
        <v>1350</v>
      </c>
      <c r="E34" s="75">
        <v>10</v>
      </c>
      <c r="F34" s="74">
        <v>13500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10</v>
      </c>
      <c r="O34" s="25">
        <f t="shared" si="3"/>
        <v>13500</v>
      </c>
    </row>
    <row r="35" spans="1:15" s="26" customFormat="1" ht="26.4" x14ac:dyDescent="0.25">
      <c r="A35" s="70">
        <v>22</v>
      </c>
      <c r="B35" s="72" t="s">
        <v>338</v>
      </c>
      <c r="C35" s="73" t="s">
        <v>299</v>
      </c>
      <c r="D35" s="74">
        <v>130</v>
      </c>
      <c r="E35" s="75">
        <v>50</v>
      </c>
      <c r="F35" s="74">
        <v>6500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50</v>
      </c>
      <c r="O35" s="25">
        <f t="shared" si="3"/>
        <v>6500</v>
      </c>
    </row>
    <row r="36" spans="1:15" s="26" customFormat="1" ht="13.2" x14ac:dyDescent="0.25">
      <c r="A36" s="70">
        <v>23</v>
      </c>
      <c r="B36" s="72" t="s">
        <v>339</v>
      </c>
      <c r="C36" s="73" t="s">
        <v>302</v>
      </c>
      <c r="D36" s="74" t="s">
        <v>340</v>
      </c>
      <c r="E36" s="75">
        <v>0.8</v>
      </c>
      <c r="F36" s="74">
        <v>2466.6600000000003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0.8</v>
      </c>
      <c r="O36" s="25">
        <f t="shared" si="3"/>
        <v>2466.6600000000003</v>
      </c>
    </row>
    <row r="37" spans="1:15" s="26" customFormat="1" ht="13.2" x14ac:dyDescent="0.25">
      <c r="A37" s="70">
        <v>24</v>
      </c>
      <c r="B37" s="72" t="s">
        <v>341</v>
      </c>
      <c r="C37" s="73" t="s">
        <v>302</v>
      </c>
      <c r="D37" s="74" t="s">
        <v>342</v>
      </c>
      <c r="E37" s="75">
        <v>5</v>
      </c>
      <c r="F37" s="74">
        <v>8862.86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5</v>
      </c>
      <c r="O37" s="25">
        <f t="shared" si="3"/>
        <v>8862.86</v>
      </c>
    </row>
    <row r="38" spans="1:15" s="26" customFormat="1" ht="13.2" x14ac:dyDescent="0.25">
      <c r="A38" s="70">
        <v>25</v>
      </c>
      <c r="B38" s="72" t="s">
        <v>343</v>
      </c>
      <c r="C38" s="73" t="s">
        <v>344</v>
      </c>
      <c r="D38" s="74" t="s">
        <v>345</v>
      </c>
      <c r="E38" s="75">
        <v>12000</v>
      </c>
      <c r="F38" s="74">
        <v>280800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12000</v>
      </c>
      <c r="O38" s="25">
        <f t="shared" si="3"/>
        <v>280800</v>
      </c>
    </row>
    <row r="39" spans="1:15" s="26" customFormat="1" ht="26.4" x14ac:dyDescent="0.25">
      <c r="A39" s="70">
        <v>26</v>
      </c>
      <c r="B39" s="72" t="s">
        <v>346</v>
      </c>
      <c r="C39" s="73" t="s">
        <v>344</v>
      </c>
      <c r="D39" s="74" t="s">
        <v>347</v>
      </c>
      <c r="E39" s="75">
        <v>362</v>
      </c>
      <c r="F39" s="74">
        <v>2233.54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2"/>
        <v>362</v>
      </c>
      <c r="O39" s="25">
        <f t="shared" si="3"/>
        <v>2233.54</v>
      </c>
    </row>
    <row r="40" spans="1:15" s="17" customFormat="1" ht="13.5" customHeight="1" thickBot="1" x14ac:dyDescent="0.3"/>
    <row r="41" spans="1:15" s="17" customFormat="1" ht="26.25" customHeight="1" x14ac:dyDescent="0.25">
      <c r="A41" s="94" t="s">
        <v>139</v>
      </c>
      <c r="B41" s="88" t="s">
        <v>32</v>
      </c>
      <c r="C41" s="99" t="s">
        <v>141</v>
      </c>
      <c r="D41" s="88" t="s">
        <v>142</v>
      </c>
      <c r="E41" s="88" t="s">
        <v>363</v>
      </c>
      <c r="F41" s="88"/>
      <c r="G41" s="89" t="s">
        <v>146</v>
      </c>
    </row>
    <row r="42" spans="1:15" s="17" customFormat="1" ht="12.75" customHeight="1" x14ac:dyDescent="0.25">
      <c r="A42" s="95"/>
      <c r="B42" s="97"/>
      <c r="C42" s="100"/>
      <c r="D42" s="97"/>
      <c r="E42" s="92" t="s">
        <v>147</v>
      </c>
      <c r="F42" s="92" t="s">
        <v>148</v>
      </c>
      <c r="G42" s="90"/>
    </row>
    <row r="43" spans="1:15" s="17" customFormat="1" ht="13.5" customHeight="1" thickBot="1" x14ac:dyDescent="0.3">
      <c r="A43" s="96"/>
      <c r="B43" s="98"/>
      <c r="C43" s="101"/>
      <c r="D43" s="98"/>
      <c r="E43" s="93"/>
      <c r="F43" s="93"/>
      <c r="G43" s="91"/>
    </row>
    <row r="44" spans="1:15" s="26" customFormat="1" ht="13.2" x14ac:dyDescent="0.25">
      <c r="A44" s="70">
        <v>27</v>
      </c>
      <c r="B44" s="72" t="s">
        <v>348</v>
      </c>
      <c r="C44" s="73" t="s">
        <v>299</v>
      </c>
      <c r="D44" s="74" t="s">
        <v>349</v>
      </c>
      <c r="E44" s="75">
        <v>50</v>
      </c>
      <c r="F44" s="74">
        <v>16390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ref="N44:O47" si="4">E44</f>
        <v>50</v>
      </c>
      <c r="O44" s="25">
        <f t="shared" si="4"/>
        <v>16390</v>
      </c>
    </row>
    <row r="45" spans="1:15" s="26" customFormat="1" ht="52.8" x14ac:dyDescent="0.25">
      <c r="A45" s="70">
        <v>28</v>
      </c>
      <c r="B45" s="72" t="s">
        <v>350</v>
      </c>
      <c r="C45" s="73" t="s">
        <v>296</v>
      </c>
      <c r="D45" s="74" t="s">
        <v>351</v>
      </c>
      <c r="E45" s="75">
        <v>7000</v>
      </c>
      <c r="F45" s="74">
        <v>874166.85000000009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7000</v>
      </c>
      <c r="O45" s="25">
        <f t="shared" si="4"/>
        <v>874166.85000000009</v>
      </c>
    </row>
    <row r="46" spans="1:15" s="26" customFormat="1" ht="13.2" x14ac:dyDescent="0.25">
      <c r="A46" s="70">
        <v>29</v>
      </c>
      <c r="B46" s="72" t="s">
        <v>352</v>
      </c>
      <c r="C46" s="73" t="s">
        <v>296</v>
      </c>
      <c r="D46" s="74"/>
      <c r="E46" s="75">
        <v>23</v>
      </c>
      <c r="F46" s="74"/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23</v>
      </c>
      <c r="O46" s="25">
        <f t="shared" si="4"/>
        <v>0</v>
      </c>
    </row>
    <row r="47" spans="1:15" s="26" customFormat="1" ht="13.8" thickBot="1" x14ac:dyDescent="0.3">
      <c r="A47" s="70">
        <v>30</v>
      </c>
      <c r="B47" s="72" t="s">
        <v>353</v>
      </c>
      <c r="C47" s="73" t="s">
        <v>296</v>
      </c>
      <c r="D47" s="74" t="s">
        <v>354</v>
      </c>
      <c r="E47" s="75">
        <v>50</v>
      </c>
      <c r="F47" s="74">
        <v>7386.5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50</v>
      </c>
      <c r="O47" s="25">
        <f t="shared" si="4"/>
        <v>7386.5</v>
      </c>
    </row>
    <row r="48" spans="1:15" s="17" customFormat="1" ht="13.8" thickBot="1" x14ac:dyDescent="0.3">
      <c r="A48" s="27"/>
      <c r="B48" s="29"/>
      <c r="C48" s="29"/>
      <c r="D48" s="30"/>
      <c r="E48" s="31">
        <f>SUM(Лист1!N5:N47)</f>
        <v>147729.79999999999</v>
      </c>
      <c r="F48" s="32">
        <f>SUM(Лист1!O5:O47)</f>
        <v>4928696.3500000006</v>
      </c>
      <c r="G48" s="33"/>
    </row>
    <row r="49" spans="1:16" s="24" customFormat="1" ht="15" hidden="1" customHeight="1" thickBot="1" x14ac:dyDescent="0.3">
      <c r="A49" s="85"/>
      <c r="B49" s="21"/>
      <c r="C49" s="21"/>
      <c r="D49" s="21"/>
      <c r="E49" s="22"/>
      <c r="F49" s="21"/>
      <c r="G49" s="23"/>
    </row>
    <row r="50" spans="1:16" s="24" customFormat="1" ht="15" hidden="1" customHeight="1" thickBot="1" x14ac:dyDescent="0.3">
      <c r="A50" s="79"/>
      <c r="B50" s="80"/>
      <c r="C50" s="80"/>
      <c r="D50" s="80"/>
      <c r="E50" s="81"/>
      <c r="F50" s="80"/>
      <c r="G50" s="82"/>
      <c r="P50" s="24" t="s">
        <v>294</v>
      </c>
    </row>
    <row r="51" spans="1:16" s="26" customFormat="1" ht="39.6" x14ac:dyDescent="0.25">
      <c r="A51" s="70">
        <v>1</v>
      </c>
      <c r="B51" s="72" t="s">
        <v>355</v>
      </c>
      <c r="C51" s="73" t="s">
        <v>296</v>
      </c>
      <c r="D51" s="74" t="s">
        <v>356</v>
      </c>
      <c r="E51" s="75">
        <v>118</v>
      </c>
      <c r="F51" s="74">
        <v>4204.34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ref="N51:O54" si="5">E51</f>
        <v>118</v>
      </c>
      <c r="O51" s="25">
        <f t="shared" si="5"/>
        <v>4204.34</v>
      </c>
    </row>
    <row r="52" spans="1:16" s="26" customFormat="1" ht="13.2" x14ac:dyDescent="0.25">
      <c r="A52" s="70">
        <v>2</v>
      </c>
      <c r="B52" s="72" t="s">
        <v>357</v>
      </c>
      <c r="C52" s="73" t="s">
        <v>302</v>
      </c>
      <c r="D52" s="74" t="s">
        <v>358</v>
      </c>
      <c r="E52" s="75">
        <v>51</v>
      </c>
      <c r="F52" s="74">
        <v>23207.550000000003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5"/>
        <v>51</v>
      </c>
      <c r="O52" s="25">
        <f t="shared" si="5"/>
        <v>23207.550000000003</v>
      </c>
    </row>
    <row r="53" spans="1:16" s="26" customFormat="1" ht="13.2" x14ac:dyDescent="0.25">
      <c r="A53" s="70">
        <v>3</v>
      </c>
      <c r="B53" s="72" t="s">
        <v>359</v>
      </c>
      <c r="C53" s="73" t="s">
        <v>296</v>
      </c>
      <c r="D53" s="74" t="s">
        <v>360</v>
      </c>
      <c r="E53" s="75">
        <v>10</v>
      </c>
      <c r="F53" s="74">
        <v>468.40000000000003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5"/>
        <v>10</v>
      </c>
      <c r="O53" s="25">
        <f t="shared" si="5"/>
        <v>468.40000000000003</v>
      </c>
    </row>
    <row r="54" spans="1:16" s="26" customFormat="1" ht="27" thickBot="1" x14ac:dyDescent="0.3">
      <c r="A54" s="70">
        <v>4</v>
      </c>
      <c r="B54" s="72" t="s">
        <v>361</v>
      </c>
      <c r="C54" s="73" t="s">
        <v>296</v>
      </c>
      <c r="D54" s="74" t="s">
        <v>360</v>
      </c>
      <c r="E54" s="75">
        <v>1</v>
      </c>
      <c r="F54" s="74">
        <v>46.84</v>
      </c>
      <c r="G54" s="76"/>
      <c r="H54" s="25" t="e">
        <f>#REF!</f>
        <v>#REF!</v>
      </c>
      <c r="I54" s="25" t="e">
        <f>#REF!</f>
        <v>#REF!</v>
      </c>
      <c r="J54" s="25" t="e">
        <f>#REF!</f>
        <v>#REF!</v>
      </c>
      <c r="K54" s="25" t="e">
        <f>#REF!</f>
        <v>#REF!</v>
      </c>
      <c r="L54" s="25" t="e">
        <f>#REF!</f>
        <v>#REF!</v>
      </c>
      <c r="M54" s="25" t="e">
        <f>#REF!</f>
        <v>#REF!</v>
      </c>
      <c r="N54" s="25">
        <f t="shared" si="5"/>
        <v>1</v>
      </c>
      <c r="O54" s="25">
        <f t="shared" si="5"/>
        <v>46.84</v>
      </c>
    </row>
    <row r="55" spans="1:16" s="17" customFormat="1" ht="13.8" thickBot="1" x14ac:dyDescent="0.3">
      <c r="A55" s="27"/>
      <c r="B55" s="29"/>
      <c r="C55" s="29"/>
      <c r="D55" s="30"/>
      <c r="E55" s="31">
        <f>SUM(Лист1!N49:N54)</f>
        <v>180</v>
      </c>
      <c r="F55" s="32">
        <f>SUM(Лист1!O49:O54)</f>
        <v>27927.130000000005</v>
      </c>
      <c r="G55" s="33"/>
    </row>
    <row r="56" spans="1:16" s="17" customFormat="1" ht="13.8" thickBot="1" x14ac:dyDescent="0.3">
      <c r="A56" s="35"/>
      <c r="B56" s="29"/>
      <c r="C56" s="29"/>
      <c r="D56" s="30"/>
      <c r="E56" s="31">
        <f>SUM(Лист1!N5:N55)</f>
        <v>147909.79999999999</v>
      </c>
      <c r="F56" s="32">
        <f>SUM(Лист1!O5:O55)</f>
        <v>4956623.4800000004</v>
      </c>
      <c r="G56" s="33"/>
    </row>
    <row r="57" spans="1:16" s="17" customFormat="1" ht="13.2" x14ac:dyDescent="0.25"/>
  </sheetData>
  <mergeCells count="24">
    <mergeCell ref="A5:A7"/>
    <mergeCell ref="B5:B7"/>
    <mergeCell ref="C5:C7"/>
    <mergeCell ref="F6:F7"/>
    <mergeCell ref="D5:D7"/>
    <mergeCell ref="E5:F5"/>
    <mergeCell ref="G5:G7"/>
    <mergeCell ref="E6:E7"/>
    <mergeCell ref="E22:F22"/>
    <mergeCell ref="G22:G24"/>
    <mergeCell ref="E23:E24"/>
    <mergeCell ref="F23:F24"/>
    <mergeCell ref="A22:A24"/>
    <mergeCell ref="B22:B24"/>
    <mergeCell ref="C22:C24"/>
    <mergeCell ref="D22:D24"/>
    <mergeCell ref="E41:F41"/>
    <mergeCell ref="G41:G43"/>
    <mergeCell ref="E42:E43"/>
    <mergeCell ref="F42:F43"/>
    <mergeCell ref="A41:A43"/>
    <mergeCell ref="B41:B43"/>
    <mergeCell ref="C41:C43"/>
    <mergeCell ref="D41:D43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3" manualBreakCount="3">
    <brk id="20" max="16383" man="1"/>
    <brk id="39" max="16383" man="1"/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- 3 -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2021-07-14T06:51:41Z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